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6300" windowHeight="4635"/>
  </bookViews>
  <sheets>
    <sheet name="Boligerhverv udstykning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0" i="8" l="1"/>
  <c r="F130" i="8" l="1"/>
  <c r="G130" i="8"/>
  <c r="H129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14" i="8"/>
  <c r="H130" i="8" l="1"/>
  <c r="H6" i="8" l="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I49" i="8" s="1"/>
  <c r="I101" i="8" s="1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D101" i="8"/>
  <c r="E101" i="8"/>
  <c r="F101" i="8"/>
  <c r="G101" i="8"/>
  <c r="G133" i="8" l="1"/>
  <c r="F133" i="8"/>
  <c r="H101" i="8"/>
  <c r="H133" i="8" l="1"/>
</calcChain>
</file>

<file path=xl/sharedStrings.xml><?xml version="1.0" encoding="utf-8"?>
<sst xmlns="http://schemas.openxmlformats.org/spreadsheetml/2006/main" count="247" uniqueCount="226">
  <si>
    <t>Anlæg</t>
  </si>
  <si>
    <t>Bevilling</t>
  </si>
  <si>
    <t>Akk.forbrug</t>
  </si>
  <si>
    <t>Korr. Budget</t>
  </si>
  <si>
    <t>Regnskab</t>
  </si>
  <si>
    <t>Uforbrugt</t>
  </si>
  <si>
    <t>beløb</t>
  </si>
  <si>
    <t>Byggemodning, bolig- og erhvervsformål</t>
  </si>
  <si>
    <t>002802</t>
  </si>
  <si>
    <t>Sletten, Varde</t>
  </si>
  <si>
    <t>002805</t>
  </si>
  <si>
    <t>Åbrinken, delområde 2C</t>
  </si>
  <si>
    <t>002806</t>
  </si>
  <si>
    <t>Rønnevænget, Ølgod</t>
  </si>
  <si>
    <t>002807</t>
  </si>
  <si>
    <t>Markskellet, Ølgod</t>
  </si>
  <si>
    <t>002808</t>
  </si>
  <si>
    <t>Østmøllevej 8, Nørre Nebel</t>
  </si>
  <si>
    <t>002811</t>
  </si>
  <si>
    <t>Saturnvej, Alslev</t>
  </si>
  <si>
    <t>002812</t>
  </si>
  <si>
    <t>Kirkevænget, Ølgod</t>
  </si>
  <si>
    <t>002813</t>
  </si>
  <si>
    <t>Kløvervænget, Ølgod</t>
  </si>
  <si>
    <t>002814</t>
  </si>
  <si>
    <t>Møllebakken, Næsbjerg</t>
  </si>
  <si>
    <t>002815</t>
  </si>
  <si>
    <t>002816</t>
  </si>
  <si>
    <t>Areal i Næsbjerg</t>
  </si>
  <si>
    <t>002817</t>
  </si>
  <si>
    <t>002820</t>
  </si>
  <si>
    <t>Grøntoften, Tinghøj</t>
  </si>
  <si>
    <t>002825</t>
  </si>
  <si>
    <t>Lundagervej, Horne</t>
  </si>
  <si>
    <t>002826</t>
  </si>
  <si>
    <t>Lærkehøj, 22 parceller, Oksbøl</t>
  </si>
  <si>
    <t>002827</t>
  </si>
  <si>
    <t>Skallingvej, Billum</t>
  </si>
  <si>
    <t>002829</t>
  </si>
  <si>
    <t>Sneppevej, Janderup</t>
  </si>
  <si>
    <t>002830</t>
  </si>
  <si>
    <t>Sofievej, Sig</t>
  </si>
  <si>
    <t>002831</t>
  </si>
  <si>
    <t>Uranusvej, Alslev</t>
  </si>
  <si>
    <t>002832</t>
  </si>
  <si>
    <t>Vænget, Årre</t>
  </si>
  <si>
    <t>002835</t>
  </si>
  <si>
    <t>Tranebærvej, Agerbæk</t>
  </si>
  <si>
    <t>002836</t>
  </si>
  <si>
    <t>Kastanjevangen i Sig</t>
  </si>
  <si>
    <t>002837</t>
  </si>
  <si>
    <t>Salg af mat. Nr. 49av, Varde</t>
  </si>
  <si>
    <t>002838</t>
  </si>
  <si>
    <t>Kærhøgevej, Varde</t>
  </si>
  <si>
    <t>002840</t>
  </si>
  <si>
    <t>Kløvbakken, Outrup</t>
  </si>
  <si>
    <t>002841</t>
  </si>
  <si>
    <t>Plutovej, Alslev</t>
  </si>
  <si>
    <t>002845</t>
  </si>
  <si>
    <t>002847</t>
  </si>
  <si>
    <t>Rønrøgel, Nordenskov</t>
  </si>
  <si>
    <t>002848</t>
  </si>
  <si>
    <t>Egedalen, Ansager</t>
  </si>
  <si>
    <t>002853</t>
  </si>
  <si>
    <t>002861</t>
  </si>
  <si>
    <t>Skorrehovej, Tofterup</t>
  </si>
  <si>
    <t>002862</t>
  </si>
  <si>
    <t>Engvej, Tistrup</t>
  </si>
  <si>
    <t>002864</t>
  </si>
  <si>
    <t>Hybenvej, Agerbæk</t>
  </si>
  <si>
    <t>002865</t>
  </si>
  <si>
    <t>Kirke Alle, Tistrup</t>
  </si>
  <si>
    <t>002866</t>
  </si>
  <si>
    <t>Vestervang, Tistrup</t>
  </si>
  <si>
    <t>002871</t>
  </si>
  <si>
    <t>Stejlundvænget, Ølgod</t>
  </si>
  <si>
    <t>002872</t>
  </si>
  <si>
    <t>Tranevænget, Nørre Nebel</t>
  </si>
  <si>
    <t>002873</t>
  </si>
  <si>
    <t>Hejrevej, Ansager</t>
  </si>
  <si>
    <t>002876</t>
  </si>
  <si>
    <t>002878</t>
  </si>
  <si>
    <t>002883</t>
  </si>
  <si>
    <t>002886</t>
  </si>
  <si>
    <t>Hjørngårdsvej, Kvong</t>
  </si>
  <si>
    <t>002887</t>
  </si>
  <si>
    <t>002888</t>
  </si>
  <si>
    <t>002889</t>
  </si>
  <si>
    <t>002890</t>
  </si>
  <si>
    <t>Degnevænget, Tistrup</t>
  </si>
  <si>
    <t>002891</t>
  </si>
  <si>
    <t>Mejlvangvænget, Ølgod</t>
  </si>
  <si>
    <t>002893</t>
  </si>
  <si>
    <t>Amalievej, Sig</t>
  </si>
  <si>
    <t>002894</t>
  </si>
  <si>
    <t>002895</t>
  </si>
  <si>
    <t>002897</t>
  </si>
  <si>
    <t>002898</t>
  </si>
  <si>
    <t>002899</t>
  </si>
  <si>
    <t>Areal ved Holmevej, Billum</t>
  </si>
  <si>
    <t>002903</t>
  </si>
  <si>
    <t>Vangsgade 31A, 31B og Solvænget 90</t>
  </si>
  <si>
    <t>002904</t>
  </si>
  <si>
    <t>002906</t>
  </si>
  <si>
    <t>002907</t>
  </si>
  <si>
    <t>Vardegårdvej, Varde</t>
  </si>
  <si>
    <t>003802</t>
  </si>
  <si>
    <t>003804</t>
  </si>
  <si>
    <t>003805</t>
  </si>
  <si>
    <t>003806</t>
  </si>
  <si>
    <t>003807</t>
  </si>
  <si>
    <t>Sydagervej, Alslev</t>
  </si>
  <si>
    <t>003809</t>
  </si>
  <si>
    <t>Tinksmedevej, Janderup</t>
  </si>
  <si>
    <t>003812</t>
  </si>
  <si>
    <t>Odinsvej og Frejasvej, Tistrup</t>
  </si>
  <si>
    <t>003813</t>
  </si>
  <si>
    <t>Helle Erhvervspark, Roust</t>
  </si>
  <si>
    <t>003818</t>
  </si>
  <si>
    <t>003819</t>
  </si>
  <si>
    <t>Søndermarksvej - Skadehøjvej, Varde</t>
  </si>
  <si>
    <t>003831</t>
  </si>
  <si>
    <t>003838</t>
  </si>
  <si>
    <t>Udstykninger</t>
  </si>
  <si>
    <t>002801</t>
  </si>
  <si>
    <t>Fælles udgifter og indtægter, boligformål</t>
  </si>
  <si>
    <t>002804</t>
  </si>
  <si>
    <t>Åbrinken, etape 1 + 2, Varde</t>
  </si>
  <si>
    <t>Højgårdsparken, Varde</t>
  </si>
  <si>
    <t>Agervænget, Næsbjerg</t>
  </si>
  <si>
    <t>002818</t>
  </si>
  <si>
    <t>Agnetevej, Sig</t>
  </si>
  <si>
    <t>002822</t>
  </si>
  <si>
    <t>Horns Rev Vej, Billum</t>
  </si>
  <si>
    <t>002824</t>
  </si>
  <si>
    <t>Lokesvej, 19 parceller, Oksbøl</t>
  </si>
  <si>
    <t>002833</t>
  </si>
  <si>
    <t>Ådalsvænget, Varde</t>
  </si>
  <si>
    <t>Hegnsgårdvej, Årre</t>
  </si>
  <si>
    <t>002846</t>
  </si>
  <si>
    <t xml:space="preserve">Rønrøgel, Nordenskov, etape 1+2 </t>
  </si>
  <si>
    <t>002849</t>
  </si>
  <si>
    <t>Færdiggørelse af eksisterende byggemodningsområder</t>
  </si>
  <si>
    <t>002850</t>
  </si>
  <si>
    <t>002851</t>
  </si>
  <si>
    <t>002852</t>
  </si>
  <si>
    <t>Færdiggørelse eksisterende områder</t>
  </si>
  <si>
    <t>002855</t>
  </si>
  <si>
    <t>Områder til boliger i Alslev Nord</t>
  </si>
  <si>
    <t>002856</t>
  </si>
  <si>
    <t>Bl. Bolig og erhvervsomr. Ved Håndværkervej, Varde</t>
  </si>
  <si>
    <t>002858</t>
  </si>
  <si>
    <t>Åbrinken - etape 3, Varde</t>
  </si>
  <si>
    <t>002877</t>
  </si>
  <si>
    <t>Budgetoverførsel fra 2010 til 2011</t>
  </si>
  <si>
    <t>Askærgårdvej, Sig</t>
  </si>
  <si>
    <t>002879</t>
  </si>
  <si>
    <t>Ved Baunhøjvej, Oksbøl</t>
  </si>
  <si>
    <t>002881</t>
  </si>
  <si>
    <t>Beplantning i udstykn. samt uforudseelige udgifter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</si>
  <si>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</si>
  <si>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</si>
  <si>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</si>
  <si>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</si>
  <si>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</si>
  <si>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</si>
  <si>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</si>
  <si>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</si>
  <si>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</si>
  <si>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</si>
  <si>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Hovedgaden 62A, 62B og 62D, Næsbjerg</t>
  </si>
  <si>
    <t>Del af matr 1 hg Kirkegårde, Ved Skolelunden, Næsbj</t>
  </si>
  <si>
    <t>003801</t>
  </si>
  <si>
    <t>Fælles udgifter og indtægter, erhvervsformål</t>
  </si>
  <si>
    <t>Energivej/Viaduktvej, Ølgod</t>
  </si>
  <si>
    <t>Hammeren/Ambolten, Varde</t>
  </si>
  <si>
    <t>Malervej/Murervej, Varde</t>
  </si>
  <si>
    <t>003810</t>
  </si>
  <si>
    <t>Vadehavsvej, Billum</t>
  </si>
  <si>
    <t>003815</t>
  </si>
  <si>
    <t>Område til centerformål, Sct. Jacobi Skole</t>
  </si>
  <si>
    <t>003816</t>
  </si>
  <si>
    <t>Centerområde, Billum</t>
  </si>
  <si>
    <t>Havrevænget/Nørremarken, Skovlund</t>
  </si>
  <si>
    <t>Jeppe Skovgaardsvej, Varde (08E601)</t>
  </si>
  <si>
    <t>003836</t>
  </si>
  <si>
    <t>Køb af areal ved Holmevej, Billum</t>
  </si>
  <si>
    <t>003837</t>
  </si>
  <si>
    <t>Sti/fortov ved Viaduktvej i Ølgod</t>
  </si>
  <si>
    <t xml:space="preserve">Salg af erhvervsareal i Skovlund - Nørremarken </t>
  </si>
  <si>
    <t>003839</t>
  </si>
  <si>
    <t>Etablering af sti langs Roustvej, Varde Syd</t>
  </si>
  <si>
    <t>010107-311216</t>
  </si>
  <si>
    <t>Overførsel fra</t>
  </si>
  <si>
    <t>2016 til 2017</t>
  </si>
  <si>
    <t>Statusbeskrivelse</t>
  </si>
  <si>
    <t xml:space="preserve">Total </t>
  </si>
  <si>
    <t>Tilslutningsbidrag hvor kontoen står i forskud og bliver nedbragt efterhånden som grundene sælges.</t>
  </si>
  <si>
    <t>Tilslutningsbidrag</t>
  </si>
  <si>
    <t>Budget</t>
  </si>
  <si>
    <t>Forbrug</t>
  </si>
  <si>
    <t>Restbudget</t>
  </si>
  <si>
    <t>Højgårdsparken  - Varde 15 parcelhusgrunde</t>
  </si>
  <si>
    <t>Kastanjevangen - 12 parcelhusgrunde i Sig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</si>
  <si>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</si>
  <si>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</si>
  <si>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</si>
  <si>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</si>
  <si>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</si>
  <si>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</si>
  <si>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</si>
  <si>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</si>
  <si>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</si>
  <si>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</si>
  <si>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</si>
  <si>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 xml:space="preserve">Udstykningsområdet "vangsgade 31A, 31B og Solvænget </t>
  </si>
  <si>
    <t>Udstykningsområdet `` hovedgaden 62A, 62B, og 62C`` - Næsbjerg</t>
  </si>
  <si>
    <t xml:space="preserve">I alt </t>
  </si>
  <si>
    <t xml:space="preserve">Byggemodning + tilslutningsbidrag </t>
  </si>
  <si>
    <t>Afdeling  Økonomi- og Digitalisering</t>
  </si>
  <si>
    <t xml:space="preserve">Rammebeløb til byggemodning - Vedtaget Budget </t>
  </si>
  <si>
    <t>Udstykningsområdet  " Del af matr. nr. 1 hg Kirkegårde, Ved Skiolelunden , Næsbjerg</t>
  </si>
  <si>
    <t>I alt</t>
  </si>
  <si>
    <t xml:space="preserve">Byggemodning </t>
  </si>
  <si>
    <t>Overførsel</t>
  </si>
  <si>
    <t>Industri Varde Syd, Varde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</si>
</sst>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2">
    <xf numFmtId="0" fontId="0" fillId="0" borderId="0"/>
    <xf numFmtId="0" fontId="4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13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/>
    <xf numFmtId="0" fontId="1" fillId="2" borderId="12" xfId="0" applyNumberFormat="1" applyFont="1" applyFill="1" applyBorder="1" applyAlignment="1" applyProtection="1"/>
    <xf numFmtId="0" fontId="0" fillId="0" borderId="0" xfId="0" applyAlignment="1">
      <alignment wrapText="1"/>
    </xf>
    <xf numFmtId="3" fontId="1" fillId="0" borderId="0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>
      <alignment wrapText="1"/>
    </xf>
    <xf numFmtId="49" fontId="1" fillId="0" borderId="14" xfId="0" applyNumberFormat="1" applyFont="1" applyFill="1" applyBorder="1" applyAlignment="1" applyProtection="1">
      <alignment wrapText="1"/>
      <protection locked="0"/>
    </xf>
    <xf numFmtId="49" fontId="1" fillId="0" borderId="14" xfId="0" quotePrefix="1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</xf>
    <xf numFmtId="0" fontId="1" fillId="0" borderId="6" xfId="0" applyNumberFormat="1" applyFont="1" applyFill="1" applyBorder="1" applyAlignment="1" applyProtection="1">
      <alignment wrapText="1"/>
    </xf>
    <xf numFmtId="0" fontId="1" fillId="0" borderId="15" xfId="0" applyNumberFormat="1" applyFont="1" applyFill="1" applyBorder="1" applyAlignment="1" applyProtection="1">
      <alignment wrapText="1"/>
    </xf>
    <xf numFmtId="0" fontId="1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6" xfId="0" applyNumberFormat="1" applyFont="1" applyFill="1" applyBorder="1" applyAlignment="1" applyProtection="1"/>
    <xf numFmtId="3" fontId="1" fillId="0" borderId="6" xfId="0" applyNumberFormat="1" applyFont="1" applyFill="1" applyBorder="1" applyAlignment="1" applyProtection="1">
      <alignment wrapText="1"/>
    </xf>
    <xf numFmtId="0" fontId="1" fillId="2" borderId="6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horizontal="center"/>
    </xf>
    <xf numFmtId="3" fontId="1" fillId="0" borderId="12" xfId="0" applyNumberFormat="1" applyFont="1" applyFill="1" applyBorder="1" applyAlignment="1" applyProtection="1">
      <alignment wrapText="1"/>
    </xf>
    <xf numFmtId="3" fontId="1" fillId="0" borderId="10" xfId="0" applyNumberFormat="1" applyFont="1" applyFill="1" applyBorder="1" applyAlignment="1" applyProtection="1">
      <alignment wrapText="1"/>
    </xf>
    <xf numFmtId="3" fontId="1" fillId="0" borderId="14" xfId="0" applyNumberFormat="1" applyFont="1" applyFill="1" applyBorder="1" applyAlignment="1" applyProtection="1">
      <alignment wrapText="1"/>
    </xf>
    <xf numFmtId="0" fontId="1" fillId="0" borderId="14" xfId="0" quotePrefix="1" applyNumberFormat="1" applyFont="1" applyFill="1" applyBorder="1" applyAlignment="1" applyProtection="1">
      <alignment horizontal="left" wrapText="1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1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/>
    <xf numFmtId="1" fontId="1" fillId="2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4" fillId="0" borderId="0" xfId="1"/>
    <xf numFmtId="0" fontId="5" fillId="0" borderId="0" xfId="4" applyFont="1"/>
    <xf numFmtId="0" fontId="2" fillId="0" borderId="0" xfId="4" applyFont="1"/>
    <xf numFmtId="0" fontId="7" fillId="0" borderId="0" xfId="4" applyFont="1"/>
    <xf numFmtId="0" fontId="3" fillId="0" borderId="6" xfId="4" applyFont="1" applyBorder="1"/>
    <xf numFmtId="3" fontId="3" fillId="0" borderId="6" xfId="4" applyNumberFormat="1" applyFont="1" applyBorder="1"/>
    <xf numFmtId="0" fontId="3" fillId="0" borderId="6" xfId="4" applyNumberFormat="1" applyFont="1" applyBorder="1" applyAlignment="1">
      <alignment horizontal="center"/>
    </xf>
    <xf numFmtId="0" fontId="3" fillId="0" borderId="6" xfId="4" quotePrefix="1" applyFont="1" applyBorder="1"/>
    <xf numFmtId="3" fontId="3" fillId="0" borderId="7" xfId="4" applyNumberFormat="1" applyFont="1" applyBorder="1"/>
    <xf numFmtId="3" fontId="3" fillId="0" borderId="6" xfId="4" applyNumberFormat="1" applyFont="1" applyBorder="1" applyAlignment="1"/>
    <xf numFmtId="0" fontId="3" fillId="0" borderId="15" xfId="4" quotePrefix="1" applyFont="1" applyBorder="1"/>
    <xf numFmtId="3" fontId="3" fillId="0" borderId="0" xfId="4" applyNumberFormat="1" applyFont="1" applyBorder="1"/>
    <xf numFmtId="3" fontId="3" fillId="0" borderId="15" xfId="4" applyNumberFormat="1" applyFont="1" applyBorder="1" applyAlignment="1"/>
    <xf numFmtId="3" fontId="3" fillId="0" borderId="15" xfId="4" applyNumberFormat="1" applyFont="1" applyBorder="1"/>
    <xf numFmtId="0" fontId="3" fillId="0" borderId="10" xfId="4" quotePrefix="1" applyFont="1" applyBorder="1"/>
    <xf numFmtId="0" fontId="3" fillId="0" borderId="10" xfId="4" applyFont="1" applyBorder="1"/>
    <xf numFmtId="3" fontId="3" fillId="0" borderId="12" xfId="4" applyNumberFormat="1" applyFont="1" applyBorder="1"/>
    <xf numFmtId="3" fontId="3" fillId="0" borderId="10" xfId="4" applyNumberFormat="1" applyFont="1" applyBorder="1"/>
    <xf numFmtId="3" fontId="3" fillId="0" borderId="9" xfId="4" applyNumberFormat="1" applyFont="1" applyBorder="1"/>
    <xf numFmtId="0" fontId="3" fillId="0" borderId="0" xfId="4" applyFont="1" applyFill="1" applyBorder="1"/>
    <xf numFmtId="0" fontId="2" fillId="0" borderId="0" xfId="4"/>
    <xf numFmtId="0" fontId="7" fillId="0" borderId="17" xfId="4" applyFont="1" applyFill="1" applyBorder="1"/>
    <xf numFmtId="0" fontId="5" fillId="0" borderId="18" xfId="4" applyFont="1" applyFill="1" applyBorder="1"/>
    <xf numFmtId="3" fontId="5" fillId="0" borderId="19" xfId="4" applyNumberFormat="1" applyFont="1" applyFill="1" applyBorder="1"/>
    <xf numFmtId="3" fontId="3" fillId="0" borderId="5" xfId="4" applyNumberFormat="1" applyFont="1" applyBorder="1"/>
    <xf numFmtId="0" fontId="3" fillId="0" borderId="0" xfId="4" applyFont="1" applyBorder="1"/>
    <xf numFmtId="3" fontId="3" fillId="0" borderId="0" xfId="4" applyNumberFormat="1" applyFont="1" applyBorder="1" applyAlignment="1">
      <alignment horizontal="right"/>
    </xf>
    <xf numFmtId="3" fontId="5" fillId="0" borderId="0" xfId="4" applyNumberFormat="1" applyFont="1" applyFill="1" applyBorder="1"/>
    <xf numFmtId="0" fontId="3" fillId="0" borderId="16" xfId="4" applyNumberFormat="1" applyFont="1" applyBorder="1" applyAlignment="1">
      <alignment horizontal="center"/>
    </xf>
    <xf numFmtId="0" fontId="3" fillId="0" borderId="8" xfId="4" applyFont="1" applyBorder="1"/>
    <xf numFmtId="0" fontId="3" fillId="0" borderId="13" xfId="4" applyFont="1" applyBorder="1"/>
    <xf numFmtId="0" fontId="3" fillId="0" borderId="11" xfId="4" applyFont="1" applyBorder="1" applyAlignment="1">
      <alignment wrapText="1"/>
    </xf>
    <xf numFmtId="3" fontId="3" fillId="0" borderId="14" xfId="4" applyNumberFormat="1" applyFont="1" applyBorder="1"/>
    <xf numFmtId="3" fontId="3" fillId="0" borderId="7" xfId="4" applyNumberFormat="1" applyFont="1" applyBorder="1" applyAlignment="1">
      <alignment horizontal="right"/>
    </xf>
    <xf numFmtId="0" fontId="0" fillId="0" borderId="0" xfId="0" applyBorder="1"/>
    <xf numFmtId="0" fontId="1" fillId="0" borderId="0" xfId="0" applyNumberFormat="1" applyFont="1" applyFill="1" applyBorder="1" applyAlignment="1" applyProtection="1">
      <alignment horizontal="center"/>
    </xf>
    <xf numFmtId="1" fontId="1" fillId="0" borderId="15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7" fillId="0" borderId="19" xfId="4" applyFont="1" applyFill="1" applyBorder="1"/>
    <xf numFmtId="0" fontId="1" fillId="0" borderId="5" xfId="0" applyNumberFormat="1" applyFont="1" applyFill="1" applyBorder="1" applyAlignment="1" applyProtection="1">
      <alignment horizontal="center"/>
    </xf>
    <xf numFmtId="3" fontId="1" fillId="0" borderId="9" xfId="0" applyNumberFormat="1" applyFont="1" applyFill="1" applyBorder="1" applyAlignment="1" applyProtection="1">
      <alignment wrapText="1"/>
    </xf>
    <xf numFmtId="3" fontId="3" fillId="0" borderId="16" xfId="4" applyNumberFormat="1" applyFont="1" applyBorder="1"/>
  </cellXfs>
  <cellStyles count="292">
    <cellStyle name="Komma 2" xfId="75"/>
    <cellStyle name="Komma 2 2" xfId="147"/>
    <cellStyle name="Komma 2 2 2" xfId="291"/>
    <cellStyle name="Komma 2 3" xfId="219"/>
    <cellStyle name="Komma 3" xfId="111"/>
    <cellStyle name="Komma 3 2" xfId="255"/>
    <cellStyle name="Komma 4" xfId="183"/>
    <cellStyle name="Komma 5" xfId="39"/>
    <cellStyle name="Normal" xfId="0" builtinId="0"/>
    <cellStyle name="Normal 2" xfId="2"/>
    <cellStyle name="Normal 2 2" xfId="4"/>
    <cellStyle name="Normal 3" xfId="3"/>
    <cellStyle name="Normal 3 10" xfId="148"/>
    <cellStyle name="Normal 3 2" xfId="6"/>
    <cellStyle name="Normal 3 2 2" xfId="13"/>
    <cellStyle name="Normal 3 2 2 2" xfId="27"/>
    <cellStyle name="Normal 3 2 2 2 2" xfId="63"/>
    <cellStyle name="Normal 3 2 2 2 2 2" xfId="135"/>
    <cellStyle name="Normal 3 2 2 2 2 2 2" xfId="279"/>
    <cellStyle name="Normal 3 2 2 2 2 3" xfId="207"/>
    <cellStyle name="Normal 3 2 2 2 3" xfId="99"/>
    <cellStyle name="Normal 3 2 2 2 3 2" xfId="243"/>
    <cellStyle name="Normal 3 2 2 2 4" xfId="171"/>
    <cellStyle name="Normal 3 2 2 3" xfId="49"/>
    <cellStyle name="Normal 3 2 2 3 2" xfId="121"/>
    <cellStyle name="Normal 3 2 2 3 2 2" xfId="265"/>
    <cellStyle name="Normal 3 2 2 3 3" xfId="193"/>
    <cellStyle name="Normal 3 2 2 4" xfId="85"/>
    <cellStyle name="Normal 3 2 2 4 2" xfId="229"/>
    <cellStyle name="Normal 3 2 2 5" xfId="157"/>
    <cellStyle name="Normal 3 2 3" xfId="20"/>
    <cellStyle name="Normal 3 2 3 2" xfId="56"/>
    <cellStyle name="Normal 3 2 3 2 2" xfId="128"/>
    <cellStyle name="Normal 3 2 3 2 2 2" xfId="272"/>
    <cellStyle name="Normal 3 2 3 2 3" xfId="200"/>
    <cellStyle name="Normal 3 2 3 3" xfId="92"/>
    <cellStyle name="Normal 3 2 3 3 2" xfId="236"/>
    <cellStyle name="Normal 3 2 3 4" xfId="164"/>
    <cellStyle name="Normal 3 2 4" xfId="34"/>
    <cellStyle name="Normal 3 2 4 2" xfId="70"/>
    <cellStyle name="Normal 3 2 4 2 2" xfId="142"/>
    <cellStyle name="Normal 3 2 4 2 2 2" xfId="286"/>
    <cellStyle name="Normal 3 2 4 2 3" xfId="214"/>
    <cellStyle name="Normal 3 2 4 3" xfId="106"/>
    <cellStyle name="Normal 3 2 4 3 2" xfId="250"/>
    <cellStyle name="Normal 3 2 4 4" xfId="178"/>
    <cellStyle name="Normal 3 2 5" xfId="42"/>
    <cellStyle name="Normal 3 2 5 2" xfId="114"/>
    <cellStyle name="Normal 3 2 5 2 2" xfId="258"/>
    <cellStyle name="Normal 3 2 5 3" xfId="186"/>
    <cellStyle name="Normal 3 2 6" xfId="78"/>
    <cellStyle name="Normal 3 2 6 2" xfId="222"/>
    <cellStyle name="Normal 3 2 7" xfId="150"/>
    <cellStyle name="Normal 3 3" xfId="7"/>
    <cellStyle name="Normal 3 3 2" xfId="14"/>
    <cellStyle name="Normal 3 3 2 2" xfId="28"/>
    <cellStyle name="Normal 3 3 2 2 2" xfId="64"/>
    <cellStyle name="Normal 3 3 2 2 2 2" xfId="136"/>
    <cellStyle name="Normal 3 3 2 2 2 2 2" xfId="280"/>
    <cellStyle name="Normal 3 3 2 2 2 3" xfId="208"/>
    <cellStyle name="Normal 3 3 2 2 3" xfId="100"/>
    <cellStyle name="Normal 3 3 2 2 3 2" xfId="244"/>
    <cellStyle name="Normal 3 3 2 2 4" xfId="172"/>
    <cellStyle name="Normal 3 3 2 3" xfId="50"/>
    <cellStyle name="Normal 3 3 2 3 2" xfId="122"/>
    <cellStyle name="Normal 3 3 2 3 2 2" xfId="266"/>
    <cellStyle name="Normal 3 3 2 3 3" xfId="194"/>
    <cellStyle name="Normal 3 3 2 4" xfId="86"/>
    <cellStyle name="Normal 3 3 2 4 2" xfId="230"/>
    <cellStyle name="Normal 3 3 2 5" xfId="158"/>
    <cellStyle name="Normal 3 3 3" xfId="21"/>
    <cellStyle name="Normal 3 3 3 2" xfId="57"/>
    <cellStyle name="Normal 3 3 3 2 2" xfId="129"/>
    <cellStyle name="Normal 3 3 3 2 2 2" xfId="273"/>
    <cellStyle name="Normal 3 3 3 2 3" xfId="201"/>
    <cellStyle name="Normal 3 3 3 3" xfId="93"/>
    <cellStyle name="Normal 3 3 3 3 2" xfId="237"/>
    <cellStyle name="Normal 3 3 3 4" xfId="165"/>
    <cellStyle name="Normal 3 3 4" xfId="35"/>
    <cellStyle name="Normal 3 3 4 2" xfId="71"/>
    <cellStyle name="Normal 3 3 4 2 2" xfId="143"/>
    <cellStyle name="Normal 3 3 4 2 2 2" xfId="287"/>
    <cellStyle name="Normal 3 3 4 2 3" xfId="215"/>
    <cellStyle name="Normal 3 3 4 3" xfId="107"/>
    <cellStyle name="Normal 3 3 4 3 2" xfId="251"/>
    <cellStyle name="Normal 3 3 4 4" xfId="179"/>
    <cellStyle name="Normal 3 3 5" xfId="43"/>
    <cellStyle name="Normal 3 3 5 2" xfId="115"/>
    <cellStyle name="Normal 3 3 5 2 2" xfId="259"/>
    <cellStyle name="Normal 3 3 5 3" xfId="187"/>
    <cellStyle name="Normal 3 3 6" xfId="79"/>
    <cellStyle name="Normal 3 3 6 2" xfId="223"/>
    <cellStyle name="Normal 3 3 7" xfId="151"/>
    <cellStyle name="Normal 3 4" xfId="9"/>
    <cellStyle name="Normal 3 4 2" xfId="16"/>
    <cellStyle name="Normal 3 4 2 2" xfId="30"/>
    <cellStyle name="Normal 3 4 2 2 2" xfId="66"/>
    <cellStyle name="Normal 3 4 2 2 2 2" xfId="138"/>
    <cellStyle name="Normal 3 4 2 2 2 2 2" xfId="282"/>
    <cellStyle name="Normal 3 4 2 2 2 3" xfId="210"/>
    <cellStyle name="Normal 3 4 2 2 3" xfId="102"/>
    <cellStyle name="Normal 3 4 2 2 3 2" xfId="246"/>
    <cellStyle name="Normal 3 4 2 2 4" xfId="174"/>
    <cellStyle name="Normal 3 4 2 3" xfId="52"/>
    <cellStyle name="Normal 3 4 2 3 2" xfId="124"/>
    <cellStyle name="Normal 3 4 2 3 2 2" xfId="268"/>
    <cellStyle name="Normal 3 4 2 3 3" xfId="196"/>
    <cellStyle name="Normal 3 4 2 4" xfId="88"/>
    <cellStyle name="Normal 3 4 2 4 2" xfId="232"/>
    <cellStyle name="Normal 3 4 2 5" xfId="160"/>
    <cellStyle name="Normal 3 4 3" xfId="23"/>
    <cellStyle name="Normal 3 4 3 2" xfId="59"/>
    <cellStyle name="Normal 3 4 3 2 2" xfId="131"/>
    <cellStyle name="Normal 3 4 3 2 2 2" xfId="275"/>
    <cellStyle name="Normal 3 4 3 2 3" xfId="203"/>
    <cellStyle name="Normal 3 4 3 3" xfId="95"/>
    <cellStyle name="Normal 3 4 3 3 2" xfId="239"/>
    <cellStyle name="Normal 3 4 3 4" xfId="167"/>
    <cellStyle name="Normal 3 4 4" xfId="37"/>
    <cellStyle name="Normal 3 4 4 2" xfId="73"/>
    <cellStyle name="Normal 3 4 4 2 2" xfId="145"/>
    <cellStyle name="Normal 3 4 4 2 2 2" xfId="289"/>
    <cellStyle name="Normal 3 4 4 2 3" xfId="217"/>
    <cellStyle name="Normal 3 4 4 3" xfId="109"/>
    <cellStyle name="Normal 3 4 4 3 2" xfId="253"/>
    <cellStyle name="Normal 3 4 4 4" xfId="181"/>
    <cellStyle name="Normal 3 4 5" xfId="45"/>
    <cellStyle name="Normal 3 4 5 2" xfId="117"/>
    <cellStyle name="Normal 3 4 5 2 2" xfId="261"/>
    <cellStyle name="Normal 3 4 5 3" xfId="189"/>
    <cellStyle name="Normal 3 4 6" xfId="81"/>
    <cellStyle name="Normal 3 4 6 2" xfId="225"/>
    <cellStyle name="Normal 3 4 7" xfId="153"/>
    <cellStyle name="Normal 3 5" xfId="11"/>
    <cellStyle name="Normal 3 5 2" xfId="25"/>
    <cellStyle name="Normal 3 5 2 2" xfId="61"/>
    <cellStyle name="Normal 3 5 2 2 2" xfId="133"/>
    <cellStyle name="Normal 3 5 2 2 2 2" xfId="277"/>
    <cellStyle name="Normal 3 5 2 2 3" xfId="205"/>
    <cellStyle name="Normal 3 5 2 3" xfId="97"/>
    <cellStyle name="Normal 3 5 2 3 2" xfId="241"/>
    <cellStyle name="Normal 3 5 2 4" xfId="169"/>
    <cellStyle name="Normal 3 5 3" xfId="47"/>
    <cellStyle name="Normal 3 5 3 2" xfId="119"/>
    <cellStyle name="Normal 3 5 3 2 2" xfId="263"/>
    <cellStyle name="Normal 3 5 3 3" xfId="191"/>
    <cellStyle name="Normal 3 5 4" xfId="83"/>
    <cellStyle name="Normal 3 5 4 2" xfId="227"/>
    <cellStyle name="Normal 3 5 5" xfId="155"/>
    <cellStyle name="Normal 3 6" xfId="18"/>
    <cellStyle name="Normal 3 6 2" xfId="54"/>
    <cellStyle name="Normal 3 6 2 2" xfId="126"/>
    <cellStyle name="Normal 3 6 2 2 2" xfId="270"/>
    <cellStyle name="Normal 3 6 2 3" xfId="198"/>
    <cellStyle name="Normal 3 6 3" xfId="90"/>
    <cellStyle name="Normal 3 6 3 2" xfId="234"/>
    <cellStyle name="Normal 3 6 4" xfId="162"/>
    <cellStyle name="Normal 3 7" xfId="32"/>
    <cellStyle name="Normal 3 7 2" xfId="68"/>
    <cellStyle name="Normal 3 7 2 2" xfId="140"/>
    <cellStyle name="Normal 3 7 2 2 2" xfId="284"/>
    <cellStyle name="Normal 3 7 2 3" xfId="212"/>
    <cellStyle name="Normal 3 7 3" xfId="104"/>
    <cellStyle name="Normal 3 7 3 2" xfId="248"/>
    <cellStyle name="Normal 3 7 4" xfId="176"/>
    <cellStyle name="Normal 3 8" xfId="40"/>
    <cellStyle name="Normal 3 8 2" xfId="112"/>
    <cellStyle name="Normal 3 8 2 2" xfId="256"/>
    <cellStyle name="Normal 3 8 3" xfId="184"/>
    <cellStyle name="Normal 3 9" xfId="76"/>
    <cellStyle name="Normal 3 9 2" xfId="220"/>
    <cellStyle name="Normal 4" xfId="5"/>
    <cellStyle name="Normal 4 2" xfId="8"/>
    <cellStyle name="Normal 4 2 2" xfId="15"/>
    <cellStyle name="Normal 4 2 2 2" xfId="29"/>
    <cellStyle name="Normal 4 2 2 2 2" xfId="65"/>
    <cellStyle name="Normal 4 2 2 2 2 2" xfId="137"/>
    <cellStyle name="Normal 4 2 2 2 2 2 2" xfId="281"/>
    <cellStyle name="Normal 4 2 2 2 2 3" xfId="209"/>
    <cellStyle name="Normal 4 2 2 2 3" xfId="101"/>
    <cellStyle name="Normal 4 2 2 2 3 2" xfId="245"/>
    <cellStyle name="Normal 4 2 2 2 4" xfId="173"/>
    <cellStyle name="Normal 4 2 2 3" xfId="51"/>
    <cellStyle name="Normal 4 2 2 3 2" xfId="123"/>
    <cellStyle name="Normal 4 2 2 3 2 2" xfId="267"/>
    <cellStyle name="Normal 4 2 2 3 3" xfId="195"/>
    <cellStyle name="Normal 4 2 2 4" xfId="87"/>
    <cellStyle name="Normal 4 2 2 4 2" xfId="231"/>
    <cellStyle name="Normal 4 2 2 5" xfId="159"/>
    <cellStyle name="Normal 4 2 3" xfId="22"/>
    <cellStyle name="Normal 4 2 3 2" xfId="58"/>
    <cellStyle name="Normal 4 2 3 2 2" xfId="130"/>
    <cellStyle name="Normal 4 2 3 2 2 2" xfId="274"/>
    <cellStyle name="Normal 4 2 3 2 3" xfId="202"/>
    <cellStyle name="Normal 4 2 3 3" xfId="94"/>
    <cellStyle name="Normal 4 2 3 3 2" xfId="238"/>
    <cellStyle name="Normal 4 2 3 4" xfId="166"/>
    <cellStyle name="Normal 4 2 4" xfId="36"/>
    <cellStyle name="Normal 4 2 4 2" xfId="72"/>
    <cellStyle name="Normal 4 2 4 2 2" xfId="144"/>
    <cellStyle name="Normal 4 2 4 2 2 2" xfId="288"/>
    <cellStyle name="Normal 4 2 4 2 3" xfId="216"/>
    <cellStyle name="Normal 4 2 4 3" xfId="108"/>
    <cellStyle name="Normal 4 2 4 3 2" xfId="252"/>
    <cellStyle name="Normal 4 2 4 4" xfId="180"/>
    <cellStyle name="Normal 4 2 5" xfId="44"/>
    <cellStyle name="Normal 4 2 5 2" xfId="116"/>
    <cellStyle name="Normal 4 2 5 2 2" xfId="260"/>
    <cellStyle name="Normal 4 2 5 3" xfId="188"/>
    <cellStyle name="Normal 4 2 6" xfId="80"/>
    <cellStyle name="Normal 4 2 6 2" xfId="224"/>
    <cellStyle name="Normal 4 2 7" xfId="152"/>
    <cellStyle name="Normal 4 3" xfId="10"/>
    <cellStyle name="Normal 4 3 2" xfId="17"/>
    <cellStyle name="Normal 4 3 2 2" xfId="31"/>
    <cellStyle name="Normal 4 3 2 2 2" xfId="67"/>
    <cellStyle name="Normal 4 3 2 2 2 2" xfId="139"/>
    <cellStyle name="Normal 4 3 2 2 2 2 2" xfId="283"/>
    <cellStyle name="Normal 4 3 2 2 2 3" xfId="211"/>
    <cellStyle name="Normal 4 3 2 2 3" xfId="103"/>
    <cellStyle name="Normal 4 3 2 2 3 2" xfId="247"/>
    <cellStyle name="Normal 4 3 2 2 4" xfId="175"/>
    <cellStyle name="Normal 4 3 2 3" xfId="53"/>
    <cellStyle name="Normal 4 3 2 3 2" xfId="125"/>
    <cellStyle name="Normal 4 3 2 3 2 2" xfId="269"/>
    <cellStyle name="Normal 4 3 2 3 3" xfId="197"/>
    <cellStyle name="Normal 4 3 2 4" xfId="89"/>
    <cellStyle name="Normal 4 3 2 4 2" xfId="233"/>
    <cellStyle name="Normal 4 3 2 5" xfId="161"/>
    <cellStyle name="Normal 4 3 3" xfId="24"/>
    <cellStyle name="Normal 4 3 3 2" xfId="60"/>
    <cellStyle name="Normal 4 3 3 2 2" xfId="132"/>
    <cellStyle name="Normal 4 3 3 2 2 2" xfId="276"/>
    <cellStyle name="Normal 4 3 3 2 3" xfId="204"/>
    <cellStyle name="Normal 4 3 3 3" xfId="96"/>
    <cellStyle name="Normal 4 3 3 3 2" xfId="240"/>
    <cellStyle name="Normal 4 3 3 4" xfId="168"/>
    <cellStyle name="Normal 4 3 4" xfId="38"/>
    <cellStyle name="Normal 4 3 4 2" xfId="74"/>
    <cellStyle name="Normal 4 3 4 2 2" xfId="146"/>
    <cellStyle name="Normal 4 3 4 2 2 2" xfId="290"/>
    <cellStyle name="Normal 4 3 4 2 3" xfId="218"/>
    <cellStyle name="Normal 4 3 4 3" xfId="110"/>
    <cellStyle name="Normal 4 3 4 3 2" xfId="254"/>
    <cellStyle name="Normal 4 3 4 4" xfId="182"/>
    <cellStyle name="Normal 4 3 5" xfId="46"/>
    <cellStyle name="Normal 4 3 5 2" xfId="118"/>
    <cellStyle name="Normal 4 3 5 2 2" xfId="262"/>
    <cellStyle name="Normal 4 3 5 3" xfId="190"/>
    <cellStyle name="Normal 4 3 6" xfId="82"/>
    <cellStyle name="Normal 4 3 6 2" xfId="226"/>
    <cellStyle name="Normal 4 3 7" xfId="154"/>
    <cellStyle name="Normal 4 4" xfId="12"/>
    <cellStyle name="Normal 4 4 2" xfId="26"/>
    <cellStyle name="Normal 4 4 2 2" xfId="62"/>
    <cellStyle name="Normal 4 4 2 2 2" xfId="134"/>
    <cellStyle name="Normal 4 4 2 2 2 2" xfId="278"/>
    <cellStyle name="Normal 4 4 2 2 3" xfId="206"/>
    <cellStyle name="Normal 4 4 2 3" xfId="98"/>
    <cellStyle name="Normal 4 4 2 3 2" xfId="242"/>
    <cellStyle name="Normal 4 4 2 4" xfId="170"/>
    <cellStyle name="Normal 4 4 3" xfId="48"/>
    <cellStyle name="Normal 4 4 3 2" xfId="120"/>
    <cellStyle name="Normal 4 4 3 2 2" xfId="264"/>
    <cellStyle name="Normal 4 4 3 3" xfId="192"/>
    <cellStyle name="Normal 4 4 4" xfId="84"/>
    <cellStyle name="Normal 4 4 4 2" xfId="228"/>
    <cellStyle name="Normal 4 4 5" xfId="156"/>
    <cellStyle name="Normal 4 5" xfId="19"/>
    <cellStyle name="Normal 4 5 2" xfId="55"/>
    <cellStyle name="Normal 4 5 2 2" xfId="127"/>
    <cellStyle name="Normal 4 5 2 2 2" xfId="271"/>
    <cellStyle name="Normal 4 5 2 3" xfId="199"/>
    <cellStyle name="Normal 4 5 3" xfId="91"/>
    <cellStyle name="Normal 4 5 3 2" xfId="235"/>
    <cellStyle name="Normal 4 5 4" xfId="163"/>
    <cellStyle name="Normal 4 6" xfId="33"/>
    <cellStyle name="Normal 4 6 2" xfId="69"/>
    <cellStyle name="Normal 4 6 2 2" xfId="141"/>
    <cellStyle name="Normal 4 6 2 2 2" xfId="285"/>
    <cellStyle name="Normal 4 6 2 3" xfId="213"/>
    <cellStyle name="Normal 4 6 3" xfId="105"/>
    <cellStyle name="Normal 4 6 3 2" xfId="249"/>
    <cellStyle name="Normal 4 6 4" xfId="177"/>
    <cellStyle name="Normal 4 7" xfId="41"/>
    <cellStyle name="Normal 4 7 2" xfId="113"/>
    <cellStyle name="Normal 4 7 2 2" xfId="257"/>
    <cellStyle name="Normal 4 7 3" xfId="185"/>
    <cellStyle name="Normal 4 8" xfId="77"/>
    <cellStyle name="Normal 4 8 2" xfId="221"/>
    <cellStyle name="Normal 4 9" xfId="149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99"/>
  <sheetViews>
    <sheetView tabSelected="1" workbookViewId="0">
      <selection activeCell="A104" sqref="A104:XFD104"/>
    </sheetView>
  </sheetViews>
  <sheetFormatPr defaultRowHeight="15" x14ac:dyDescent="0.25"/>
  <cols>
    <col min="1" max="1" width="3.85546875" customWidth="1"/>
    <col min="3" max="3" width="36.7109375" customWidth="1"/>
    <col min="4" max="4" width="12.140625" customWidth="1"/>
    <col min="5" max="5" width="12" customWidth="1"/>
    <col min="6" max="6" width="11.140625" customWidth="1"/>
    <col min="7" max="7" width="11" customWidth="1"/>
    <col min="8" max="9" width="11.28515625" customWidth="1"/>
    <col min="10" max="10" width="15.5703125" customWidth="1"/>
  </cols>
  <sheetData>
    <row r="3" spans="1:10" x14ac:dyDescent="0.25">
      <c r="A3" s="3"/>
      <c r="B3" s="10" t="s">
        <v>0</v>
      </c>
      <c r="C3" s="4" t="s">
        <v>7</v>
      </c>
      <c r="D3" s="5" t="s">
        <v>1</v>
      </c>
      <c r="E3" s="4" t="s">
        <v>2</v>
      </c>
      <c r="F3" s="6" t="s">
        <v>3</v>
      </c>
      <c r="G3" s="7" t="s">
        <v>4</v>
      </c>
      <c r="H3" s="32" t="s">
        <v>5</v>
      </c>
      <c r="I3" s="26" t="s">
        <v>193</v>
      </c>
      <c r="J3" s="26" t="s">
        <v>195</v>
      </c>
    </row>
    <row r="4" spans="1:10" x14ac:dyDescent="0.25">
      <c r="A4" s="3"/>
      <c r="B4" s="11"/>
      <c r="C4" s="8" t="s">
        <v>123</v>
      </c>
      <c r="D4" s="34" t="s">
        <v>192</v>
      </c>
      <c r="E4" s="34" t="s">
        <v>192</v>
      </c>
      <c r="F4" s="9">
        <v>2016</v>
      </c>
      <c r="G4" s="35">
        <v>2016</v>
      </c>
      <c r="H4" s="33" t="s">
        <v>6</v>
      </c>
      <c r="I4" s="27" t="s">
        <v>194</v>
      </c>
      <c r="J4" s="27"/>
    </row>
    <row r="5" spans="1:10" x14ac:dyDescent="0.25">
      <c r="A5" s="1"/>
      <c r="B5" s="24"/>
      <c r="C5" s="21"/>
      <c r="D5" s="36"/>
      <c r="E5" s="36"/>
      <c r="F5" s="72"/>
      <c r="G5" s="73"/>
      <c r="H5" s="77"/>
      <c r="I5" s="75"/>
      <c r="J5" s="74"/>
    </row>
    <row r="6" spans="1:10" ht="15.4" customHeight="1" x14ac:dyDescent="0.25">
      <c r="A6" s="1"/>
      <c r="B6" s="16" t="s">
        <v>124</v>
      </c>
      <c r="C6" s="20" t="s">
        <v>125</v>
      </c>
      <c r="D6" s="13">
        <v>0</v>
      </c>
      <c r="E6" s="22">
        <v>1328058.06</v>
      </c>
      <c r="F6" s="13">
        <v>310210</v>
      </c>
      <c r="G6" s="22">
        <v>356598</v>
      </c>
      <c r="H6" s="30">
        <f t="shared" ref="H6:H37" si="0">SUM(F6-G6)</f>
        <v>-46388</v>
      </c>
      <c r="I6" s="22">
        <v>-46388</v>
      </c>
      <c r="J6" s="20"/>
    </row>
    <row r="7" spans="1:10" ht="15.4" hidden="1" customHeight="1" x14ac:dyDescent="0.25">
      <c r="A7" s="1"/>
      <c r="B7" s="16" t="s">
        <v>8</v>
      </c>
      <c r="C7" s="20" t="s">
        <v>9</v>
      </c>
      <c r="D7" s="13">
        <v>3490000</v>
      </c>
      <c r="E7" s="22">
        <v>2268247.31</v>
      </c>
      <c r="F7" s="13">
        <v>0</v>
      </c>
      <c r="G7" s="22">
        <v>0</v>
      </c>
      <c r="H7" s="13">
        <f t="shared" si="0"/>
        <v>0</v>
      </c>
      <c r="I7" s="22"/>
      <c r="J7" s="20"/>
    </row>
    <row r="8" spans="1:10" ht="15.4" hidden="1" customHeight="1" x14ac:dyDescent="0.25">
      <c r="A8" s="1"/>
      <c r="B8" s="16" t="s">
        <v>126</v>
      </c>
      <c r="C8" s="20" t="s">
        <v>127</v>
      </c>
      <c r="D8" s="13">
        <v>1639000</v>
      </c>
      <c r="E8" s="22">
        <v>1399524.84</v>
      </c>
      <c r="F8" s="13">
        <v>0</v>
      </c>
      <c r="G8" s="22">
        <v>0</v>
      </c>
      <c r="H8" s="13">
        <f t="shared" si="0"/>
        <v>0</v>
      </c>
      <c r="I8" s="22"/>
      <c r="J8" s="20"/>
    </row>
    <row r="9" spans="1:10" ht="15.4" hidden="1" customHeight="1" x14ac:dyDescent="0.25">
      <c r="A9" s="1"/>
      <c r="B9" s="16" t="s">
        <v>10</v>
      </c>
      <c r="C9" s="20" t="s">
        <v>11</v>
      </c>
      <c r="D9" s="13">
        <v>1366000</v>
      </c>
      <c r="E9" s="22">
        <v>1891603.08</v>
      </c>
      <c r="F9" s="13">
        <v>0</v>
      </c>
      <c r="G9" s="22">
        <v>0</v>
      </c>
      <c r="H9" s="13">
        <f t="shared" si="0"/>
        <v>0</v>
      </c>
      <c r="I9" s="22"/>
      <c r="J9" s="20"/>
    </row>
    <row r="10" spans="1:10" ht="15.4" hidden="1" customHeight="1" x14ac:dyDescent="0.25">
      <c r="A10" s="1"/>
      <c r="B10" s="16" t="s">
        <v>12</v>
      </c>
      <c r="C10" s="20" t="s">
        <v>13</v>
      </c>
      <c r="D10" s="13">
        <v>0</v>
      </c>
      <c r="E10" s="22">
        <v>39924.019999999997</v>
      </c>
      <c r="F10" s="13">
        <v>0</v>
      </c>
      <c r="G10" s="22">
        <v>0</v>
      </c>
      <c r="H10" s="13">
        <f t="shared" si="0"/>
        <v>0</v>
      </c>
      <c r="I10" s="22"/>
      <c r="J10" s="20"/>
    </row>
    <row r="11" spans="1:10" ht="15.4" hidden="1" customHeight="1" x14ac:dyDescent="0.25">
      <c r="A11" s="1"/>
      <c r="B11" s="16" t="s">
        <v>14</v>
      </c>
      <c r="C11" s="20" t="s">
        <v>15</v>
      </c>
      <c r="D11" s="13">
        <v>20000</v>
      </c>
      <c r="E11" s="22">
        <v>-59986.03</v>
      </c>
      <c r="F11" s="13">
        <v>0</v>
      </c>
      <c r="G11" s="22">
        <v>0</v>
      </c>
      <c r="H11" s="13">
        <f t="shared" si="0"/>
        <v>0</v>
      </c>
      <c r="I11" s="22"/>
      <c r="J11" s="20"/>
    </row>
    <row r="12" spans="1:10" ht="15.4" hidden="1" customHeight="1" x14ac:dyDescent="0.25">
      <c r="A12" s="1"/>
      <c r="B12" s="16" t="s">
        <v>16</v>
      </c>
      <c r="C12" s="20" t="s">
        <v>17</v>
      </c>
      <c r="D12" s="13">
        <v>0</v>
      </c>
      <c r="E12" s="22">
        <v>6637</v>
      </c>
      <c r="F12" s="13">
        <v>0</v>
      </c>
      <c r="G12" s="22">
        <v>0</v>
      </c>
      <c r="H12" s="13">
        <f t="shared" si="0"/>
        <v>0</v>
      </c>
      <c r="I12" s="22"/>
      <c r="J12" s="20"/>
    </row>
    <row r="13" spans="1:10" ht="15.4" hidden="1" customHeight="1" x14ac:dyDescent="0.25">
      <c r="A13" s="1"/>
      <c r="B13" s="16" t="s">
        <v>18</v>
      </c>
      <c r="C13" s="20" t="s">
        <v>19</v>
      </c>
      <c r="D13" s="13">
        <v>0</v>
      </c>
      <c r="E13" s="22">
        <v>70047.28</v>
      </c>
      <c r="F13" s="13">
        <v>0</v>
      </c>
      <c r="G13" s="22">
        <v>0</v>
      </c>
      <c r="H13" s="13">
        <f t="shared" si="0"/>
        <v>0</v>
      </c>
      <c r="I13" s="22"/>
      <c r="J13" s="20"/>
    </row>
    <row r="14" spans="1:10" ht="15.4" hidden="1" customHeight="1" x14ac:dyDescent="0.25">
      <c r="A14" s="1"/>
      <c r="B14" s="16" t="s">
        <v>20</v>
      </c>
      <c r="C14" s="20" t="s">
        <v>21</v>
      </c>
      <c r="D14" s="13">
        <v>0</v>
      </c>
      <c r="E14" s="22">
        <v>3841.25</v>
      </c>
      <c r="F14" s="13">
        <v>0</v>
      </c>
      <c r="G14" s="22">
        <v>0</v>
      </c>
      <c r="H14" s="13">
        <f t="shared" si="0"/>
        <v>0</v>
      </c>
      <c r="I14" s="22"/>
      <c r="J14" s="20"/>
    </row>
    <row r="15" spans="1:10" ht="15.4" hidden="1" customHeight="1" x14ac:dyDescent="0.25">
      <c r="A15" s="1"/>
      <c r="B15" s="16" t="s">
        <v>22</v>
      </c>
      <c r="C15" s="20" t="s">
        <v>23</v>
      </c>
      <c r="D15" s="13">
        <v>0</v>
      </c>
      <c r="E15" s="22">
        <v>-252120.35</v>
      </c>
      <c r="F15" s="13">
        <v>0</v>
      </c>
      <c r="G15" s="22">
        <v>0</v>
      </c>
      <c r="H15" s="13">
        <f t="shared" si="0"/>
        <v>0</v>
      </c>
      <c r="I15" s="22"/>
      <c r="J15" s="20"/>
    </row>
    <row r="16" spans="1:10" ht="15.4" hidden="1" customHeight="1" x14ac:dyDescent="0.25">
      <c r="A16" s="1"/>
      <c r="B16" s="16" t="s">
        <v>24</v>
      </c>
      <c r="C16" s="20" t="s">
        <v>25</v>
      </c>
      <c r="D16" s="13">
        <v>2195000</v>
      </c>
      <c r="E16" s="22">
        <v>379410.17</v>
      </c>
      <c r="F16" s="13">
        <v>0</v>
      </c>
      <c r="G16" s="22">
        <v>0</v>
      </c>
      <c r="H16" s="13">
        <f t="shared" si="0"/>
        <v>0</v>
      </c>
      <c r="I16" s="22"/>
      <c r="J16" s="20"/>
    </row>
    <row r="17" spans="1:10" ht="15.4" customHeight="1" x14ac:dyDescent="0.25">
      <c r="A17" s="1"/>
      <c r="B17" s="16" t="s">
        <v>26</v>
      </c>
      <c r="C17" s="20" t="s">
        <v>128</v>
      </c>
      <c r="D17" s="13">
        <v>0</v>
      </c>
      <c r="E17" s="22">
        <v>5521067.2000000002</v>
      </c>
      <c r="F17" s="13">
        <v>929014</v>
      </c>
      <c r="G17" s="22">
        <v>79632</v>
      </c>
      <c r="H17" s="13">
        <f t="shared" si="0"/>
        <v>849382</v>
      </c>
      <c r="I17" s="22">
        <v>849382</v>
      </c>
      <c r="J17" s="20"/>
    </row>
    <row r="18" spans="1:10" ht="15.4" hidden="1" customHeight="1" x14ac:dyDescent="0.25">
      <c r="A18" s="1"/>
      <c r="B18" s="16" t="s">
        <v>27</v>
      </c>
      <c r="C18" s="20" t="s">
        <v>28</v>
      </c>
      <c r="D18" s="13">
        <v>0</v>
      </c>
      <c r="E18" s="22">
        <v>1076865.8899999999</v>
      </c>
      <c r="F18" s="13">
        <v>0</v>
      </c>
      <c r="G18" s="22">
        <v>0</v>
      </c>
      <c r="H18" s="13">
        <f t="shared" si="0"/>
        <v>0</v>
      </c>
      <c r="I18" s="22"/>
      <c r="J18" s="20"/>
    </row>
    <row r="19" spans="1:10" ht="15.4" hidden="1" customHeight="1" x14ac:dyDescent="0.25">
      <c r="A19" s="1"/>
      <c r="B19" s="16" t="s">
        <v>29</v>
      </c>
      <c r="C19" s="20" t="s">
        <v>129</v>
      </c>
      <c r="D19" s="13">
        <v>235000</v>
      </c>
      <c r="E19" s="22">
        <v>86686.23</v>
      </c>
      <c r="F19" s="13">
        <v>0</v>
      </c>
      <c r="G19" s="22">
        <v>0</v>
      </c>
      <c r="H19" s="13">
        <f t="shared" si="0"/>
        <v>0</v>
      </c>
      <c r="I19" s="22"/>
      <c r="J19" s="20"/>
    </row>
    <row r="20" spans="1:10" ht="15.4" hidden="1" customHeight="1" x14ac:dyDescent="0.25">
      <c r="A20" s="1"/>
      <c r="B20" s="16" t="s">
        <v>130</v>
      </c>
      <c r="C20" s="20" t="s">
        <v>131</v>
      </c>
      <c r="D20" s="13">
        <v>0</v>
      </c>
      <c r="E20" s="22">
        <v>129081.7</v>
      </c>
      <c r="F20" s="13">
        <v>0</v>
      </c>
      <c r="G20" s="22">
        <v>0</v>
      </c>
      <c r="H20" s="13">
        <f t="shared" si="0"/>
        <v>0</v>
      </c>
      <c r="I20" s="22"/>
      <c r="J20" s="20"/>
    </row>
    <row r="21" spans="1:10" ht="15.4" hidden="1" customHeight="1" x14ac:dyDescent="0.25">
      <c r="A21" s="1"/>
      <c r="B21" s="16" t="s">
        <v>30</v>
      </c>
      <c r="C21" s="20" t="s">
        <v>31</v>
      </c>
      <c r="D21" s="13">
        <v>317000</v>
      </c>
      <c r="E21" s="22">
        <v>304336.88</v>
      </c>
      <c r="F21" s="13">
        <v>0</v>
      </c>
      <c r="G21" s="22">
        <v>0</v>
      </c>
      <c r="H21" s="13">
        <f t="shared" si="0"/>
        <v>0</v>
      </c>
      <c r="I21" s="22"/>
      <c r="J21" s="20"/>
    </row>
    <row r="22" spans="1:10" ht="15.4" hidden="1" customHeight="1" x14ac:dyDescent="0.25">
      <c r="A22" s="1"/>
      <c r="B22" s="16" t="s">
        <v>132</v>
      </c>
      <c r="C22" s="20" t="s">
        <v>133</v>
      </c>
      <c r="D22" s="13">
        <v>112000</v>
      </c>
      <c r="E22" s="22">
        <v>203576.58</v>
      </c>
      <c r="F22" s="13">
        <v>0</v>
      </c>
      <c r="G22" s="22">
        <v>0</v>
      </c>
      <c r="H22" s="13">
        <f t="shared" si="0"/>
        <v>0</v>
      </c>
      <c r="I22" s="22"/>
      <c r="J22" s="20"/>
    </row>
    <row r="23" spans="1:10" ht="15.4" hidden="1" customHeight="1" x14ac:dyDescent="0.25">
      <c r="A23" s="1"/>
      <c r="B23" s="16" t="s">
        <v>134</v>
      </c>
      <c r="C23" s="20" t="s">
        <v>135</v>
      </c>
      <c r="D23" s="13">
        <v>1067000</v>
      </c>
      <c r="E23" s="22">
        <v>179813.16</v>
      </c>
      <c r="F23" s="13">
        <v>0</v>
      </c>
      <c r="G23" s="22">
        <v>0</v>
      </c>
      <c r="H23" s="13">
        <f t="shared" si="0"/>
        <v>0</v>
      </c>
      <c r="I23" s="22"/>
      <c r="J23" s="20"/>
    </row>
    <row r="24" spans="1:10" ht="15.4" hidden="1" customHeight="1" x14ac:dyDescent="0.25">
      <c r="A24" s="1"/>
      <c r="B24" s="16" t="s">
        <v>32</v>
      </c>
      <c r="C24" s="20" t="s">
        <v>33</v>
      </c>
      <c r="D24" s="13">
        <v>30000</v>
      </c>
      <c r="E24" s="22">
        <v>34225.620000000003</v>
      </c>
      <c r="F24" s="13">
        <v>0</v>
      </c>
      <c r="G24" s="22">
        <v>0</v>
      </c>
      <c r="H24" s="13">
        <f t="shared" si="0"/>
        <v>0</v>
      </c>
      <c r="I24" s="22"/>
      <c r="J24" s="20"/>
    </row>
    <row r="25" spans="1:10" ht="15.4" hidden="1" customHeight="1" x14ac:dyDescent="0.25">
      <c r="A25" s="1"/>
      <c r="B25" s="16" t="s">
        <v>34</v>
      </c>
      <c r="C25" s="20" t="s">
        <v>35</v>
      </c>
      <c r="D25" s="13">
        <v>982000</v>
      </c>
      <c r="E25" s="22">
        <v>1271317.75</v>
      </c>
      <c r="F25" s="13">
        <v>0</v>
      </c>
      <c r="G25" s="22">
        <v>0</v>
      </c>
      <c r="H25" s="13">
        <f t="shared" si="0"/>
        <v>0</v>
      </c>
      <c r="I25" s="22"/>
      <c r="J25" s="20"/>
    </row>
    <row r="26" spans="1:10" ht="15.4" hidden="1" customHeight="1" x14ac:dyDescent="0.25">
      <c r="A26" s="1"/>
      <c r="B26" s="16" t="s">
        <v>36</v>
      </c>
      <c r="C26" s="20" t="s">
        <v>37</v>
      </c>
      <c r="D26" s="13">
        <v>54000</v>
      </c>
      <c r="E26" s="22">
        <v>93027.76</v>
      </c>
      <c r="F26" s="13">
        <v>0</v>
      </c>
      <c r="G26" s="22">
        <v>0</v>
      </c>
      <c r="H26" s="13">
        <f t="shared" si="0"/>
        <v>0</v>
      </c>
      <c r="I26" s="22"/>
      <c r="J26" s="20"/>
    </row>
    <row r="27" spans="1:10" ht="15.4" hidden="1" customHeight="1" x14ac:dyDescent="0.25">
      <c r="A27" s="1"/>
      <c r="B27" s="16" t="s">
        <v>38</v>
      </c>
      <c r="C27" s="20" t="s">
        <v>39</v>
      </c>
      <c r="D27" s="13">
        <v>111000</v>
      </c>
      <c r="E27" s="22">
        <v>36882.61</v>
      </c>
      <c r="F27" s="13">
        <v>0</v>
      </c>
      <c r="G27" s="22">
        <v>0</v>
      </c>
      <c r="H27" s="13">
        <f t="shared" si="0"/>
        <v>0</v>
      </c>
      <c r="I27" s="22"/>
      <c r="J27" s="20"/>
    </row>
    <row r="28" spans="1:10" ht="15.4" hidden="1" customHeight="1" x14ac:dyDescent="0.25">
      <c r="A28" s="1"/>
      <c r="B28" s="16" t="s">
        <v>40</v>
      </c>
      <c r="C28" s="20" t="s">
        <v>41</v>
      </c>
      <c r="D28" s="13">
        <v>110008</v>
      </c>
      <c r="E28" s="22">
        <v>691622.37</v>
      </c>
      <c r="F28" s="13">
        <v>0</v>
      </c>
      <c r="G28" s="22">
        <v>0</v>
      </c>
      <c r="H28" s="13">
        <f t="shared" si="0"/>
        <v>0</v>
      </c>
      <c r="I28" s="22"/>
      <c r="J28" s="20"/>
    </row>
    <row r="29" spans="1:10" ht="15.4" hidden="1" customHeight="1" x14ac:dyDescent="0.25">
      <c r="A29" s="1"/>
      <c r="B29" s="16" t="s">
        <v>42</v>
      </c>
      <c r="C29" s="20" t="s">
        <v>43</v>
      </c>
      <c r="D29" s="13">
        <v>188000</v>
      </c>
      <c r="E29" s="22">
        <v>218883.64</v>
      </c>
      <c r="F29" s="13">
        <v>0</v>
      </c>
      <c r="G29" s="22">
        <v>0</v>
      </c>
      <c r="H29" s="13">
        <f t="shared" si="0"/>
        <v>0</v>
      </c>
      <c r="I29" s="22"/>
      <c r="J29" s="20"/>
    </row>
    <row r="30" spans="1:10" ht="15.4" hidden="1" customHeight="1" x14ac:dyDescent="0.25">
      <c r="A30" s="1"/>
      <c r="B30" s="16" t="s">
        <v>44</v>
      </c>
      <c r="C30" s="20" t="s">
        <v>45</v>
      </c>
      <c r="D30" s="13">
        <v>180000</v>
      </c>
      <c r="E30" s="22">
        <v>153467.76999999999</v>
      </c>
      <c r="F30" s="13">
        <v>0</v>
      </c>
      <c r="G30" s="22">
        <v>0</v>
      </c>
      <c r="H30" s="13">
        <f t="shared" si="0"/>
        <v>0</v>
      </c>
      <c r="I30" s="22"/>
      <c r="J30" s="20"/>
    </row>
    <row r="31" spans="1:10" ht="15.4" hidden="1" customHeight="1" x14ac:dyDescent="0.25">
      <c r="A31" s="1"/>
      <c r="B31" s="16" t="s">
        <v>136</v>
      </c>
      <c r="C31" s="20" t="s">
        <v>137</v>
      </c>
      <c r="D31" s="13">
        <v>0</v>
      </c>
      <c r="E31" s="22">
        <v>255696.24</v>
      </c>
      <c r="F31" s="13">
        <v>0</v>
      </c>
      <c r="G31" s="22">
        <v>0</v>
      </c>
      <c r="H31" s="13">
        <f t="shared" si="0"/>
        <v>0</v>
      </c>
      <c r="I31" s="22"/>
      <c r="J31" s="20"/>
    </row>
    <row r="32" spans="1:10" ht="15.4" hidden="1" customHeight="1" x14ac:dyDescent="0.25">
      <c r="A32" s="1"/>
      <c r="B32" s="16" t="s">
        <v>46</v>
      </c>
      <c r="C32" s="20" t="s">
        <v>47</v>
      </c>
      <c r="D32" s="13">
        <v>638057</v>
      </c>
      <c r="E32" s="22">
        <v>715432.2</v>
      </c>
      <c r="F32" s="13">
        <v>0</v>
      </c>
      <c r="G32" s="22">
        <v>0</v>
      </c>
      <c r="H32" s="13">
        <f t="shared" si="0"/>
        <v>0</v>
      </c>
      <c r="I32" s="22"/>
      <c r="J32" s="20"/>
    </row>
    <row r="33" spans="1:10" ht="15.4" customHeight="1" x14ac:dyDescent="0.25">
      <c r="A33" s="1"/>
      <c r="B33" s="16" t="s">
        <v>48</v>
      </c>
      <c r="C33" s="20" t="s">
        <v>49</v>
      </c>
      <c r="D33" s="13">
        <v>0</v>
      </c>
      <c r="E33" s="22">
        <v>2145795.96</v>
      </c>
      <c r="F33" s="13">
        <v>838984</v>
      </c>
      <c r="G33" s="22">
        <v>362778</v>
      </c>
      <c r="H33" s="13">
        <f t="shared" si="0"/>
        <v>476206</v>
      </c>
      <c r="I33" s="22">
        <v>476206</v>
      </c>
      <c r="J33" s="20"/>
    </row>
    <row r="34" spans="1:10" ht="15.4" hidden="1" customHeight="1" x14ac:dyDescent="0.25">
      <c r="A34" s="1"/>
      <c r="B34" s="16" t="s">
        <v>50</v>
      </c>
      <c r="C34" s="20" t="s">
        <v>51</v>
      </c>
      <c r="D34" s="13">
        <v>0</v>
      </c>
      <c r="E34" s="22">
        <v>5716.28</v>
      </c>
      <c r="F34" s="13">
        <v>0</v>
      </c>
      <c r="G34" s="22">
        <v>0</v>
      </c>
      <c r="H34" s="13">
        <f t="shared" si="0"/>
        <v>0</v>
      </c>
      <c r="I34" s="22"/>
      <c r="J34" s="20"/>
    </row>
    <row r="35" spans="1:10" ht="15.4" hidden="1" customHeight="1" x14ac:dyDescent="0.25">
      <c r="A35" s="1"/>
      <c r="B35" s="16" t="s">
        <v>52</v>
      </c>
      <c r="C35" s="20" t="s">
        <v>53</v>
      </c>
      <c r="D35" s="13">
        <v>2680000</v>
      </c>
      <c r="E35" s="22">
        <v>2629702.56</v>
      </c>
      <c r="F35" s="13">
        <v>0</v>
      </c>
      <c r="G35" s="22">
        <v>0</v>
      </c>
      <c r="H35" s="13">
        <f t="shared" si="0"/>
        <v>0</v>
      </c>
      <c r="I35" s="22"/>
      <c r="J35" s="20"/>
    </row>
    <row r="36" spans="1:10" ht="15.4" hidden="1" customHeight="1" x14ac:dyDescent="0.25">
      <c r="A36" s="1"/>
      <c r="B36" s="16" t="s">
        <v>54</v>
      </c>
      <c r="C36" s="20" t="s">
        <v>55</v>
      </c>
      <c r="D36" s="13">
        <v>0</v>
      </c>
      <c r="E36" s="22">
        <v>6000</v>
      </c>
      <c r="F36" s="13">
        <v>0</v>
      </c>
      <c r="G36" s="22">
        <v>0</v>
      </c>
      <c r="H36" s="13">
        <f t="shared" si="0"/>
        <v>0</v>
      </c>
      <c r="I36" s="22"/>
      <c r="J36" s="20"/>
    </row>
    <row r="37" spans="1:10" ht="15.4" hidden="1" customHeight="1" x14ac:dyDescent="0.25">
      <c r="A37" s="1"/>
      <c r="B37" s="16" t="s">
        <v>56</v>
      </c>
      <c r="C37" s="20" t="s">
        <v>57</v>
      </c>
      <c r="D37" s="13">
        <v>0</v>
      </c>
      <c r="E37" s="22">
        <v>6541</v>
      </c>
      <c r="F37" s="13">
        <v>0</v>
      </c>
      <c r="G37" s="22">
        <v>0</v>
      </c>
      <c r="H37" s="13">
        <f t="shared" si="0"/>
        <v>0</v>
      </c>
      <c r="I37" s="22"/>
      <c r="J37" s="20"/>
    </row>
    <row r="38" spans="1:10" ht="15.4" hidden="1" customHeight="1" x14ac:dyDescent="0.25">
      <c r="A38" s="1"/>
      <c r="B38" s="16" t="s">
        <v>58</v>
      </c>
      <c r="C38" s="20" t="s">
        <v>138</v>
      </c>
      <c r="D38" s="13">
        <v>2825674</v>
      </c>
      <c r="E38" s="22">
        <v>1072194.22</v>
      </c>
      <c r="F38" s="13">
        <v>0</v>
      </c>
      <c r="G38" s="22">
        <v>0</v>
      </c>
      <c r="H38" s="13">
        <f t="shared" ref="H38:H69" si="1">SUM(F38-G38)</f>
        <v>0</v>
      </c>
      <c r="I38" s="22"/>
      <c r="J38" s="20"/>
    </row>
    <row r="39" spans="1:10" ht="15.4" hidden="1" customHeight="1" x14ac:dyDescent="0.25">
      <c r="A39" s="1"/>
      <c r="B39" s="16" t="s">
        <v>139</v>
      </c>
      <c r="C39" s="20" t="s">
        <v>60</v>
      </c>
      <c r="D39" s="13">
        <v>620000</v>
      </c>
      <c r="E39" s="22">
        <v>710957.07</v>
      </c>
      <c r="F39" s="13">
        <v>0</v>
      </c>
      <c r="G39" s="22">
        <v>0</v>
      </c>
      <c r="H39" s="13">
        <f t="shared" si="1"/>
        <v>0</v>
      </c>
      <c r="I39" s="22"/>
      <c r="J39" s="20"/>
    </row>
    <row r="40" spans="1:10" ht="15.4" hidden="1" customHeight="1" x14ac:dyDescent="0.25">
      <c r="A40" s="1"/>
      <c r="B40" s="16" t="s">
        <v>59</v>
      </c>
      <c r="C40" s="20" t="s">
        <v>140</v>
      </c>
      <c r="D40" s="13">
        <v>0</v>
      </c>
      <c r="E40" s="22">
        <v>38974.75</v>
      </c>
      <c r="F40" s="13">
        <v>0</v>
      </c>
      <c r="G40" s="22">
        <v>0</v>
      </c>
      <c r="H40" s="13">
        <f t="shared" si="1"/>
        <v>0</v>
      </c>
      <c r="I40" s="22"/>
      <c r="J40" s="20"/>
    </row>
    <row r="41" spans="1:10" ht="15.4" hidden="1" customHeight="1" x14ac:dyDescent="0.25">
      <c r="A41" s="1"/>
      <c r="B41" s="16" t="s">
        <v>61</v>
      </c>
      <c r="C41" s="20" t="s">
        <v>62</v>
      </c>
      <c r="D41" s="13">
        <v>0</v>
      </c>
      <c r="E41" s="22">
        <v>9213.5400000000009</v>
      </c>
      <c r="F41" s="13">
        <v>0</v>
      </c>
      <c r="G41" s="22">
        <v>0</v>
      </c>
      <c r="H41" s="13">
        <f t="shared" si="1"/>
        <v>0</v>
      </c>
      <c r="I41" s="22"/>
      <c r="J41" s="20"/>
    </row>
    <row r="42" spans="1:10" ht="15.4" hidden="1" customHeight="1" x14ac:dyDescent="0.25">
      <c r="A42" s="1"/>
      <c r="B42" s="16" t="s">
        <v>141</v>
      </c>
      <c r="C42" s="20" t="s">
        <v>142</v>
      </c>
      <c r="D42" s="13">
        <v>7332000</v>
      </c>
      <c r="E42" s="22">
        <v>585170.57999999996</v>
      </c>
      <c r="F42" s="13">
        <v>0</v>
      </c>
      <c r="G42" s="22">
        <v>0</v>
      </c>
      <c r="H42" s="13">
        <f t="shared" si="1"/>
        <v>0</v>
      </c>
      <c r="I42" s="22"/>
      <c r="J42" s="20"/>
    </row>
    <row r="43" spans="1:10" ht="15.4" hidden="1" customHeight="1" x14ac:dyDescent="0.25">
      <c r="A43" s="1"/>
      <c r="B43" s="16" t="s">
        <v>143</v>
      </c>
      <c r="C43" s="20" t="s">
        <v>142</v>
      </c>
      <c r="D43" s="13">
        <v>5300000</v>
      </c>
      <c r="E43" s="22">
        <v>217065.55</v>
      </c>
      <c r="F43" s="13">
        <v>0</v>
      </c>
      <c r="G43" s="22">
        <v>0</v>
      </c>
      <c r="H43" s="13">
        <f t="shared" si="1"/>
        <v>0</v>
      </c>
      <c r="I43" s="22"/>
      <c r="J43" s="20"/>
    </row>
    <row r="44" spans="1:10" ht="15.4" hidden="1" customHeight="1" x14ac:dyDescent="0.25">
      <c r="A44" s="1"/>
      <c r="B44" s="17" t="s">
        <v>144</v>
      </c>
      <c r="C44" s="20" t="s">
        <v>142</v>
      </c>
      <c r="D44" s="13">
        <v>0</v>
      </c>
      <c r="E44" s="22">
        <v>36350.11</v>
      </c>
      <c r="F44" s="13">
        <v>0</v>
      </c>
      <c r="G44" s="22">
        <v>0</v>
      </c>
      <c r="H44" s="13">
        <f t="shared" si="1"/>
        <v>0</v>
      </c>
      <c r="I44" s="22"/>
      <c r="J44" s="20"/>
    </row>
    <row r="45" spans="1:10" ht="15.4" customHeight="1" x14ac:dyDescent="0.25">
      <c r="A45" s="1"/>
      <c r="B45" s="16" t="s">
        <v>145</v>
      </c>
      <c r="C45" s="20" t="s">
        <v>146</v>
      </c>
      <c r="D45" s="13">
        <v>0</v>
      </c>
      <c r="E45" s="22">
        <v>3247389.7</v>
      </c>
      <c r="F45" s="13">
        <v>1227877</v>
      </c>
      <c r="G45" s="22">
        <v>754929.11</v>
      </c>
      <c r="H45" s="13">
        <f t="shared" si="1"/>
        <v>472947.89</v>
      </c>
      <c r="I45" s="22">
        <v>472948</v>
      </c>
      <c r="J45" s="20"/>
    </row>
    <row r="46" spans="1:10" ht="15.4" hidden="1" customHeight="1" x14ac:dyDescent="0.25">
      <c r="A46" s="1"/>
      <c r="B46" s="16" t="s">
        <v>63</v>
      </c>
      <c r="C46" s="20" t="s">
        <v>25</v>
      </c>
      <c r="D46" s="13">
        <v>1500000</v>
      </c>
      <c r="E46" s="22">
        <v>0</v>
      </c>
      <c r="F46" s="13">
        <v>0</v>
      </c>
      <c r="G46" s="22">
        <v>0</v>
      </c>
      <c r="H46" s="13">
        <f t="shared" si="1"/>
        <v>0</v>
      </c>
      <c r="I46" s="22"/>
      <c r="J46" s="20"/>
    </row>
    <row r="47" spans="1:10" ht="15.4" hidden="1" customHeight="1" x14ac:dyDescent="0.25">
      <c r="A47" s="1"/>
      <c r="B47" s="16" t="s">
        <v>147</v>
      </c>
      <c r="C47" s="20" t="s">
        <v>148</v>
      </c>
      <c r="D47" s="13">
        <v>2000000</v>
      </c>
      <c r="E47" s="22">
        <v>3227.05</v>
      </c>
      <c r="F47" s="13">
        <v>0</v>
      </c>
      <c r="G47" s="22">
        <v>0</v>
      </c>
      <c r="H47" s="13">
        <f t="shared" si="1"/>
        <v>0</v>
      </c>
      <c r="I47" s="22"/>
      <c r="J47" s="20"/>
    </row>
    <row r="48" spans="1:10" ht="15.4" hidden="1" customHeight="1" x14ac:dyDescent="0.25">
      <c r="A48" s="1"/>
      <c r="B48" s="16" t="s">
        <v>149</v>
      </c>
      <c r="C48" s="20" t="s">
        <v>150</v>
      </c>
      <c r="D48" s="13">
        <v>600000</v>
      </c>
      <c r="E48" s="22">
        <v>0</v>
      </c>
      <c r="F48" s="13">
        <v>0</v>
      </c>
      <c r="G48" s="22">
        <v>0</v>
      </c>
      <c r="H48" s="13">
        <f t="shared" si="1"/>
        <v>0</v>
      </c>
      <c r="I48" s="22"/>
      <c r="J48" s="20"/>
    </row>
    <row r="49" spans="1:10" ht="25.9" customHeight="1" x14ac:dyDescent="0.25">
      <c r="A49" s="1"/>
      <c r="B49" s="16" t="s">
        <v>151</v>
      </c>
      <c r="C49" s="20" t="s">
        <v>220</v>
      </c>
      <c r="D49" s="13">
        <v>31000010</v>
      </c>
      <c r="E49" s="22">
        <v>231485.61</v>
      </c>
      <c r="F49" s="13">
        <v>-5751947</v>
      </c>
      <c r="G49" s="22">
        <v>56098</v>
      </c>
      <c r="H49" s="13">
        <f t="shared" si="1"/>
        <v>-5808045</v>
      </c>
      <c r="I49" s="22">
        <f>H49</f>
        <v>-5808045</v>
      </c>
      <c r="J49" s="20"/>
    </row>
    <row r="50" spans="1:10" ht="15.4" hidden="1" customHeight="1" x14ac:dyDescent="0.25">
      <c r="A50" s="1"/>
      <c r="B50" s="16" t="s">
        <v>64</v>
      </c>
      <c r="C50" s="20" t="s">
        <v>65</v>
      </c>
      <c r="D50" s="13">
        <v>2820000</v>
      </c>
      <c r="E50" s="22">
        <v>2809240.29</v>
      </c>
      <c r="F50" s="13">
        <v>0</v>
      </c>
      <c r="G50" s="22">
        <v>0</v>
      </c>
      <c r="H50" s="13">
        <f t="shared" si="1"/>
        <v>0</v>
      </c>
      <c r="I50" s="22"/>
      <c r="J50" s="20"/>
    </row>
    <row r="51" spans="1:10" ht="15.4" hidden="1" customHeight="1" x14ac:dyDescent="0.25">
      <c r="A51" s="1"/>
      <c r="B51" s="16" t="s">
        <v>66</v>
      </c>
      <c r="C51" s="20" t="s">
        <v>67</v>
      </c>
      <c r="D51" s="13">
        <v>0</v>
      </c>
      <c r="E51" s="22">
        <v>-43810</v>
      </c>
      <c r="F51" s="13">
        <v>0</v>
      </c>
      <c r="G51" s="22">
        <v>0</v>
      </c>
      <c r="H51" s="13">
        <f t="shared" si="1"/>
        <v>0</v>
      </c>
      <c r="I51" s="22"/>
      <c r="J51" s="20"/>
    </row>
    <row r="52" spans="1:10" ht="15.4" hidden="1" customHeight="1" x14ac:dyDescent="0.25">
      <c r="A52" s="1"/>
      <c r="B52" s="16" t="s">
        <v>68</v>
      </c>
      <c r="C52" s="20" t="s">
        <v>69</v>
      </c>
      <c r="D52" s="13">
        <v>0</v>
      </c>
      <c r="E52" s="22">
        <v>3860</v>
      </c>
      <c r="F52" s="13">
        <v>0</v>
      </c>
      <c r="G52" s="22">
        <v>0</v>
      </c>
      <c r="H52" s="13">
        <f t="shared" si="1"/>
        <v>0</v>
      </c>
      <c r="I52" s="22"/>
      <c r="J52" s="20"/>
    </row>
    <row r="53" spans="1:10" ht="15.4" hidden="1" customHeight="1" x14ac:dyDescent="0.25">
      <c r="A53" s="1"/>
      <c r="B53" s="16" t="s">
        <v>70</v>
      </c>
      <c r="C53" s="20" t="s">
        <v>71</v>
      </c>
      <c r="D53" s="13">
        <v>535000</v>
      </c>
      <c r="E53" s="22">
        <v>1285004.96</v>
      </c>
      <c r="F53" s="13">
        <v>0</v>
      </c>
      <c r="G53" s="22">
        <v>0</v>
      </c>
      <c r="H53" s="13">
        <f t="shared" si="1"/>
        <v>0</v>
      </c>
      <c r="I53" s="22"/>
      <c r="J53" s="20"/>
    </row>
    <row r="54" spans="1:10" ht="15.4" hidden="1" customHeight="1" x14ac:dyDescent="0.25">
      <c r="A54" s="1"/>
      <c r="B54" s="16" t="s">
        <v>72</v>
      </c>
      <c r="C54" s="20" t="s">
        <v>73</v>
      </c>
      <c r="D54" s="13">
        <v>150000</v>
      </c>
      <c r="E54" s="22">
        <v>41872.82</v>
      </c>
      <c r="F54" s="13">
        <v>0</v>
      </c>
      <c r="G54" s="22">
        <v>0</v>
      </c>
      <c r="H54" s="13">
        <f t="shared" si="1"/>
        <v>0</v>
      </c>
      <c r="I54" s="22"/>
      <c r="J54" s="20"/>
    </row>
    <row r="55" spans="1:10" ht="15.4" hidden="1" customHeight="1" x14ac:dyDescent="0.25">
      <c r="A55" s="1"/>
      <c r="B55" s="16" t="s">
        <v>74</v>
      </c>
      <c r="C55" s="20" t="s">
        <v>75</v>
      </c>
      <c r="D55" s="13">
        <v>0</v>
      </c>
      <c r="E55" s="22">
        <v>16651.75</v>
      </c>
      <c r="F55" s="13">
        <v>0</v>
      </c>
      <c r="G55" s="22">
        <v>0</v>
      </c>
      <c r="H55" s="13">
        <f t="shared" si="1"/>
        <v>0</v>
      </c>
      <c r="I55" s="22"/>
      <c r="J55" s="20"/>
    </row>
    <row r="56" spans="1:10" ht="15.4" hidden="1" customHeight="1" x14ac:dyDescent="0.25">
      <c r="A56" s="1"/>
      <c r="B56" s="16" t="s">
        <v>76</v>
      </c>
      <c r="C56" s="20" t="s">
        <v>77</v>
      </c>
      <c r="D56" s="13">
        <v>5000</v>
      </c>
      <c r="E56" s="22">
        <v>9757.67</v>
      </c>
      <c r="F56" s="13">
        <v>0</v>
      </c>
      <c r="G56" s="22">
        <v>0</v>
      </c>
      <c r="H56" s="13">
        <f t="shared" si="1"/>
        <v>0</v>
      </c>
      <c r="I56" s="22"/>
      <c r="J56" s="20"/>
    </row>
    <row r="57" spans="1:10" ht="15.4" hidden="1" customHeight="1" x14ac:dyDescent="0.25">
      <c r="A57" s="1"/>
      <c r="B57" s="17" t="s">
        <v>78</v>
      </c>
      <c r="C57" s="20" t="s">
        <v>79</v>
      </c>
      <c r="D57" s="13">
        <v>0</v>
      </c>
      <c r="E57" s="22">
        <v>12187.4</v>
      </c>
      <c r="F57" s="13">
        <v>0</v>
      </c>
      <c r="G57" s="22">
        <v>0</v>
      </c>
      <c r="H57" s="13">
        <f t="shared" si="1"/>
        <v>0</v>
      </c>
      <c r="I57" s="22"/>
      <c r="J57" s="20"/>
    </row>
    <row r="58" spans="1:10" ht="15.4" hidden="1" customHeight="1" x14ac:dyDescent="0.25">
      <c r="A58" s="1"/>
      <c r="B58" s="16" t="s">
        <v>80</v>
      </c>
      <c r="C58" s="20" t="s">
        <v>152</v>
      </c>
      <c r="D58" s="13">
        <v>1960700</v>
      </c>
      <c r="E58" s="22">
        <v>414289.87</v>
      </c>
      <c r="F58" s="13">
        <v>0</v>
      </c>
      <c r="G58" s="22">
        <v>0</v>
      </c>
      <c r="H58" s="13">
        <f t="shared" si="1"/>
        <v>0</v>
      </c>
      <c r="I58" s="22"/>
      <c r="J58" s="20"/>
    </row>
    <row r="59" spans="1:10" ht="15.4" hidden="1" customHeight="1" x14ac:dyDescent="0.25">
      <c r="A59" s="1"/>
      <c r="B59" s="17" t="s">
        <v>153</v>
      </c>
      <c r="C59" s="20" t="s">
        <v>154</v>
      </c>
      <c r="D59" s="13"/>
      <c r="E59" s="22">
        <v>0</v>
      </c>
      <c r="F59" s="13">
        <v>0</v>
      </c>
      <c r="G59" s="22">
        <v>0</v>
      </c>
      <c r="H59" s="13">
        <f t="shared" si="1"/>
        <v>0</v>
      </c>
      <c r="I59" s="22"/>
      <c r="J59" s="20"/>
    </row>
    <row r="60" spans="1:10" ht="15.4" hidden="1" customHeight="1" x14ac:dyDescent="0.25">
      <c r="A60" s="1"/>
      <c r="B60" s="16" t="s">
        <v>81</v>
      </c>
      <c r="C60" s="20" t="s">
        <v>155</v>
      </c>
      <c r="D60" s="13">
        <v>0</v>
      </c>
      <c r="E60" s="22">
        <v>76097.72</v>
      </c>
      <c r="F60" s="13">
        <v>0</v>
      </c>
      <c r="G60" s="22">
        <v>0</v>
      </c>
      <c r="H60" s="13">
        <f t="shared" si="1"/>
        <v>0</v>
      </c>
      <c r="I60" s="22"/>
      <c r="J60" s="20"/>
    </row>
    <row r="61" spans="1:10" ht="15.4" hidden="1" customHeight="1" x14ac:dyDescent="0.25">
      <c r="A61" s="1"/>
      <c r="B61" s="16" t="s">
        <v>156</v>
      </c>
      <c r="C61" s="20" t="s">
        <v>157</v>
      </c>
      <c r="D61" s="13">
        <v>0</v>
      </c>
      <c r="E61" s="22">
        <v>8161.4</v>
      </c>
      <c r="F61" s="13">
        <v>0</v>
      </c>
      <c r="G61" s="22">
        <v>0</v>
      </c>
      <c r="H61" s="13">
        <f t="shared" si="1"/>
        <v>0</v>
      </c>
      <c r="I61" s="22"/>
      <c r="J61" s="20"/>
    </row>
    <row r="62" spans="1:10" ht="15.4" hidden="1" customHeight="1" x14ac:dyDescent="0.25">
      <c r="A62" s="1"/>
      <c r="B62" s="16" t="s">
        <v>158</v>
      </c>
      <c r="C62" s="20" t="s">
        <v>159</v>
      </c>
      <c r="D62" s="13">
        <v>679000</v>
      </c>
      <c r="E62" s="22">
        <v>30546.32</v>
      </c>
      <c r="F62" s="13">
        <v>0</v>
      </c>
      <c r="G62" s="22">
        <v>0</v>
      </c>
      <c r="H62" s="13">
        <f t="shared" si="1"/>
        <v>0</v>
      </c>
      <c r="I62" s="22"/>
      <c r="J62" s="20"/>
    </row>
    <row r="63" spans="1:10" ht="15.4" hidden="1" customHeight="1" x14ac:dyDescent="0.25">
      <c r="A63" s="1"/>
      <c r="B63" s="16" t="s">
        <v>82</v>
      </c>
      <c r="C63" s="20" t="s">
        <v>160</v>
      </c>
      <c r="D63" s="13">
        <v>1650000</v>
      </c>
      <c r="E63" s="22">
        <v>1714834.73</v>
      </c>
      <c r="F63" s="13">
        <v>0</v>
      </c>
      <c r="G63" s="22">
        <v>0</v>
      </c>
      <c r="H63" s="13">
        <f t="shared" si="1"/>
        <v>0</v>
      </c>
      <c r="I63" s="22"/>
      <c r="J63" s="20"/>
    </row>
    <row r="64" spans="1:10" ht="15.4" hidden="1" customHeight="1" x14ac:dyDescent="0.25">
      <c r="A64" s="1"/>
      <c r="B64" s="16" t="s">
        <v>83</v>
      </c>
      <c r="C64" s="20" t="s">
        <v>84</v>
      </c>
      <c r="D64" s="13">
        <v>1200000</v>
      </c>
      <c r="E64" s="22">
        <v>1557198.83</v>
      </c>
      <c r="F64" s="13">
        <v>0</v>
      </c>
      <c r="G64" s="22">
        <v>0</v>
      </c>
      <c r="H64" s="13">
        <f t="shared" si="1"/>
        <v>0</v>
      </c>
      <c r="I64" s="22"/>
      <c r="J64" s="20"/>
    </row>
    <row r="65" spans="1:10" ht="15.4" hidden="1" customHeight="1" x14ac:dyDescent="0.25">
      <c r="A65" s="1"/>
      <c r="B65" s="16" t="s">
        <v>85</v>
      </c>
      <c r="C65" s="20" t="s">
        <v>161</v>
      </c>
      <c r="D65" s="13">
        <v>900000</v>
      </c>
      <c r="E65" s="22">
        <v>1186961.44</v>
      </c>
      <c r="F65" s="13">
        <v>0</v>
      </c>
      <c r="G65" s="22">
        <v>0</v>
      </c>
      <c r="H65" s="13">
        <f t="shared" si="1"/>
        <v>0</v>
      </c>
      <c r="I65" s="22"/>
      <c r="J65" s="20"/>
    </row>
    <row r="66" spans="1:10" ht="15.4" hidden="1" customHeight="1" x14ac:dyDescent="0.25">
      <c r="A66" s="1"/>
      <c r="B66" s="16" t="s">
        <v>86</v>
      </c>
      <c r="C66" s="20" t="s">
        <v>162</v>
      </c>
      <c r="D66" s="13">
        <v>550000</v>
      </c>
      <c r="E66" s="22">
        <v>589805.09</v>
      </c>
      <c r="F66" s="13">
        <v>0</v>
      </c>
      <c r="G66" s="22">
        <v>0</v>
      </c>
      <c r="H66" s="13">
        <f t="shared" si="1"/>
        <v>0</v>
      </c>
      <c r="I66" s="22"/>
      <c r="J66" s="20"/>
    </row>
    <row r="67" spans="1:10" ht="15.4" hidden="1" customHeight="1" x14ac:dyDescent="0.25">
      <c r="A67" s="1"/>
      <c r="B67" s="16" t="s">
        <v>87</v>
      </c>
      <c r="C67" s="20" t="s">
        <v>163</v>
      </c>
      <c r="D67" s="13">
        <v>0</v>
      </c>
      <c r="E67" s="22">
        <v>643953.56000000006</v>
      </c>
      <c r="F67" s="13">
        <v>0</v>
      </c>
      <c r="G67" s="22">
        <v>0</v>
      </c>
      <c r="H67" s="13">
        <f t="shared" si="1"/>
        <v>0</v>
      </c>
      <c r="I67" s="22"/>
      <c r="J67" s="20"/>
    </row>
    <row r="68" spans="1:10" ht="15.4" hidden="1" customHeight="1" x14ac:dyDescent="0.25">
      <c r="A68" s="1"/>
      <c r="B68" s="16" t="s">
        <v>88</v>
      </c>
      <c r="C68" s="20" t="s">
        <v>89</v>
      </c>
      <c r="D68" s="13">
        <v>3138010</v>
      </c>
      <c r="E68" s="22">
        <v>3405771.09</v>
      </c>
      <c r="F68" s="13">
        <v>0</v>
      </c>
      <c r="G68" s="22">
        <v>0</v>
      </c>
      <c r="H68" s="13">
        <f t="shared" si="1"/>
        <v>0</v>
      </c>
      <c r="I68" s="22"/>
      <c r="J68" s="20"/>
    </row>
    <row r="69" spans="1:10" ht="15.4" hidden="1" customHeight="1" x14ac:dyDescent="0.25">
      <c r="A69" s="1"/>
      <c r="B69" s="16" t="s">
        <v>90</v>
      </c>
      <c r="C69" s="20" t="s">
        <v>91</v>
      </c>
      <c r="D69" s="13">
        <v>1355000</v>
      </c>
      <c r="E69" s="22">
        <v>8834.14</v>
      </c>
      <c r="F69" s="13">
        <v>0</v>
      </c>
      <c r="G69" s="22">
        <v>0</v>
      </c>
      <c r="H69" s="13">
        <f t="shared" si="1"/>
        <v>0</v>
      </c>
      <c r="I69" s="22"/>
      <c r="J69" s="20"/>
    </row>
    <row r="70" spans="1:10" ht="15.4" hidden="1" customHeight="1" x14ac:dyDescent="0.25">
      <c r="A70" s="1"/>
      <c r="B70" s="17" t="s">
        <v>92</v>
      </c>
      <c r="C70" s="20" t="s">
        <v>93</v>
      </c>
      <c r="D70" s="13">
        <v>350000</v>
      </c>
      <c r="E70" s="22">
        <v>398509.06</v>
      </c>
      <c r="F70" s="13">
        <v>0</v>
      </c>
      <c r="G70" s="22">
        <v>0</v>
      </c>
      <c r="H70" s="13">
        <f t="shared" ref="H70:H99" si="2">SUM(F70-G70)</f>
        <v>0</v>
      </c>
      <c r="I70" s="22"/>
      <c r="J70" s="20"/>
    </row>
    <row r="71" spans="1:10" ht="15.4" hidden="1" customHeight="1" x14ac:dyDescent="0.25">
      <c r="A71" s="1"/>
      <c r="B71" s="17" t="s">
        <v>94</v>
      </c>
      <c r="C71" s="20" t="s">
        <v>164</v>
      </c>
      <c r="D71" s="13">
        <v>900000</v>
      </c>
      <c r="E71" s="22">
        <v>1461365.43</v>
      </c>
      <c r="F71" s="13">
        <v>0</v>
      </c>
      <c r="G71" s="22">
        <v>0</v>
      </c>
      <c r="H71" s="13">
        <f t="shared" si="2"/>
        <v>0</v>
      </c>
      <c r="I71" s="22"/>
      <c r="J71" s="20"/>
    </row>
    <row r="72" spans="1:10" ht="15.4" hidden="1" customHeight="1" x14ac:dyDescent="0.25">
      <c r="A72" s="1"/>
      <c r="B72" s="17" t="s">
        <v>95</v>
      </c>
      <c r="C72" s="20" t="s">
        <v>165</v>
      </c>
      <c r="D72" s="13">
        <v>3190000</v>
      </c>
      <c r="E72" s="22">
        <v>4530782.78</v>
      </c>
      <c r="F72" s="13">
        <v>0</v>
      </c>
      <c r="G72" s="22">
        <v>0</v>
      </c>
      <c r="H72" s="13">
        <f t="shared" si="2"/>
        <v>0</v>
      </c>
      <c r="I72" s="22"/>
      <c r="J72" s="20"/>
    </row>
    <row r="73" spans="1:10" ht="15.4" hidden="1" customHeight="1" x14ac:dyDescent="0.25">
      <c r="A73" s="1"/>
      <c r="B73" s="17" t="s">
        <v>166</v>
      </c>
      <c r="C73" s="20" t="s">
        <v>167</v>
      </c>
      <c r="D73" s="13">
        <v>1600000</v>
      </c>
      <c r="E73" s="22">
        <v>2464279.42</v>
      </c>
      <c r="F73" s="13">
        <v>0</v>
      </c>
      <c r="G73" s="22">
        <v>0</v>
      </c>
      <c r="H73" s="13">
        <f t="shared" si="2"/>
        <v>0</v>
      </c>
      <c r="I73" s="22"/>
      <c r="J73" s="20"/>
    </row>
    <row r="74" spans="1:10" ht="15.4" hidden="1" customHeight="1" x14ac:dyDescent="0.25">
      <c r="A74" s="1"/>
      <c r="B74" s="17" t="s">
        <v>96</v>
      </c>
      <c r="C74" s="20" t="s">
        <v>168</v>
      </c>
      <c r="D74" s="13">
        <v>1250000</v>
      </c>
      <c r="E74" s="22">
        <v>2645002.16</v>
      </c>
      <c r="F74" s="13">
        <v>0</v>
      </c>
      <c r="G74" s="22">
        <v>0</v>
      </c>
      <c r="H74" s="13">
        <f t="shared" si="2"/>
        <v>0</v>
      </c>
      <c r="I74" s="22"/>
      <c r="J74" s="20"/>
    </row>
    <row r="75" spans="1:10" ht="15.4" hidden="1" customHeight="1" x14ac:dyDescent="0.25">
      <c r="A75" s="1"/>
      <c r="B75" s="17" t="s">
        <v>97</v>
      </c>
      <c r="C75" s="20" t="s">
        <v>169</v>
      </c>
      <c r="D75" s="13">
        <v>1431501</v>
      </c>
      <c r="E75" s="22">
        <v>1082107.33</v>
      </c>
      <c r="F75" s="13">
        <v>0</v>
      </c>
      <c r="G75" s="22">
        <v>0</v>
      </c>
      <c r="H75" s="13">
        <f t="shared" si="2"/>
        <v>0</v>
      </c>
      <c r="I75" s="22"/>
      <c r="J75" s="20"/>
    </row>
    <row r="76" spans="1:10" ht="15.4" customHeight="1" x14ac:dyDescent="0.25">
      <c r="A76" s="1"/>
      <c r="B76" s="17" t="s">
        <v>98</v>
      </c>
      <c r="C76" s="20" t="s">
        <v>99</v>
      </c>
      <c r="D76" s="13">
        <v>1784935</v>
      </c>
      <c r="E76" s="22">
        <v>49081.16</v>
      </c>
      <c r="F76" s="13">
        <v>863927</v>
      </c>
      <c r="G76" s="22">
        <v>0</v>
      </c>
      <c r="H76" s="13">
        <f t="shared" si="2"/>
        <v>863927</v>
      </c>
      <c r="I76" s="22">
        <v>863927</v>
      </c>
      <c r="J76" s="20"/>
    </row>
    <row r="77" spans="1:10" ht="15.4" customHeight="1" x14ac:dyDescent="0.25">
      <c r="A77" s="1"/>
      <c r="B77" s="17" t="s">
        <v>100</v>
      </c>
      <c r="C77" s="20" t="s">
        <v>101</v>
      </c>
      <c r="D77" s="13">
        <v>0</v>
      </c>
      <c r="E77" s="22">
        <v>-7516.94</v>
      </c>
      <c r="F77" s="13">
        <v>0</v>
      </c>
      <c r="G77" s="22">
        <v>0</v>
      </c>
      <c r="H77" s="13">
        <f t="shared" si="2"/>
        <v>0</v>
      </c>
      <c r="I77" s="22">
        <v>0</v>
      </c>
      <c r="J77" s="20"/>
    </row>
    <row r="78" spans="1:10" ht="15.4" customHeight="1" x14ac:dyDescent="0.25">
      <c r="A78" s="1"/>
      <c r="B78" s="17" t="s">
        <v>102</v>
      </c>
      <c r="C78" s="20" t="s">
        <v>170</v>
      </c>
      <c r="D78" s="13">
        <v>0</v>
      </c>
      <c r="E78" s="22">
        <v>157073.20000000001</v>
      </c>
      <c r="F78" s="13">
        <v>700000</v>
      </c>
      <c r="G78" s="22">
        <v>-13062.5</v>
      </c>
      <c r="H78" s="13">
        <f t="shared" si="2"/>
        <v>713062.5</v>
      </c>
      <c r="I78" s="22">
        <v>713063</v>
      </c>
      <c r="J78" s="20"/>
    </row>
    <row r="79" spans="1:10" ht="15.4" customHeight="1" x14ac:dyDescent="0.25">
      <c r="A79" s="1"/>
      <c r="B79" s="17" t="s">
        <v>103</v>
      </c>
      <c r="C79" s="20" t="s">
        <v>171</v>
      </c>
      <c r="D79" s="13">
        <v>1500000</v>
      </c>
      <c r="E79" s="22">
        <v>622752.54</v>
      </c>
      <c r="F79" s="13">
        <v>1500000</v>
      </c>
      <c r="G79" s="22">
        <v>377087</v>
      </c>
      <c r="H79" s="13">
        <f t="shared" si="2"/>
        <v>1122913</v>
      </c>
      <c r="I79" s="22">
        <v>1122913</v>
      </c>
      <c r="J79" s="20"/>
    </row>
    <row r="80" spans="1:10" ht="15.4" customHeight="1" x14ac:dyDescent="0.25">
      <c r="A80" s="1"/>
      <c r="B80" s="17" t="s">
        <v>104</v>
      </c>
      <c r="C80" s="20" t="s">
        <v>105</v>
      </c>
      <c r="D80" s="13">
        <v>3500000</v>
      </c>
      <c r="E80" s="22">
        <v>367748.66</v>
      </c>
      <c r="F80" s="13">
        <v>3500000</v>
      </c>
      <c r="G80" s="22">
        <v>367748.66</v>
      </c>
      <c r="H80" s="13">
        <f t="shared" si="2"/>
        <v>3132251.34</v>
      </c>
      <c r="I80" s="22">
        <v>3132251</v>
      </c>
      <c r="J80" s="20"/>
    </row>
    <row r="81" spans="1:10" ht="15.4" customHeight="1" x14ac:dyDescent="0.25">
      <c r="A81" s="1"/>
      <c r="B81" s="16" t="s">
        <v>172</v>
      </c>
      <c r="C81" s="20" t="s">
        <v>173</v>
      </c>
      <c r="D81" s="13">
        <v>0</v>
      </c>
      <c r="E81" s="22">
        <v>688991.77</v>
      </c>
      <c r="F81" s="13">
        <v>200000</v>
      </c>
      <c r="G81" s="22">
        <v>111830.28</v>
      </c>
      <c r="H81" s="13">
        <f t="shared" si="2"/>
        <v>88169.72</v>
      </c>
      <c r="I81" s="22">
        <v>88170</v>
      </c>
      <c r="J81" s="20"/>
    </row>
    <row r="82" spans="1:10" ht="15.4" customHeight="1" x14ac:dyDescent="0.25">
      <c r="A82" s="1"/>
      <c r="B82" s="16" t="s">
        <v>106</v>
      </c>
      <c r="C82" s="20" t="s">
        <v>174</v>
      </c>
      <c r="D82" s="13">
        <v>80000</v>
      </c>
      <c r="E82" s="22">
        <v>476385.9</v>
      </c>
      <c r="F82" s="13">
        <v>968269</v>
      </c>
      <c r="G82" s="22">
        <v>36140</v>
      </c>
      <c r="H82" s="13">
        <f t="shared" si="2"/>
        <v>932129</v>
      </c>
      <c r="I82" s="22">
        <v>932129</v>
      </c>
      <c r="J82" s="20"/>
    </row>
    <row r="83" spans="1:10" ht="15.4" hidden="1" customHeight="1" x14ac:dyDescent="0.25">
      <c r="A83" s="1"/>
      <c r="B83" s="16" t="s">
        <v>107</v>
      </c>
      <c r="C83" s="20" t="s">
        <v>175</v>
      </c>
      <c r="D83" s="13">
        <v>348000</v>
      </c>
      <c r="E83" s="22">
        <v>184065.06</v>
      </c>
      <c r="F83" s="13">
        <v>0</v>
      </c>
      <c r="G83" s="22">
        <v>0</v>
      </c>
      <c r="H83" s="13">
        <f t="shared" si="2"/>
        <v>0</v>
      </c>
      <c r="I83" s="22"/>
      <c r="J83" s="20"/>
    </row>
    <row r="84" spans="1:10" ht="15.4" hidden="1" customHeight="1" x14ac:dyDescent="0.25">
      <c r="A84" s="1"/>
      <c r="B84" s="16" t="s">
        <v>108</v>
      </c>
      <c r="C84" s="20" t="s">
        <v>176</v>
      </c>
      <c r="D84" s="13">
        <v>0</v>
      </c>
      <c r="E84" s="22">
        <v>52632.5</v>
      </c>
      <c r="F84" s="13">
        <v>0</v>
      </c>
      <c r="G84" s="22">
        <v>0</v>
      </c>
      <c r="H84" s="13">
        <f t="shared" si="2"/>
        <v>0</v>
      </c>
      <c r="I84" s="22"/>
      <c r="J84" s="20"/>
    </row>
    <row r="85" spans="1:10" ht="15.4" customHeight="1" x14ac:dyDescent="0.25">
      <c r="A85" s="1"/>
      <c r="B85" s="16" t="s">
        <v>109</v>
      </c>
      <c r="C85" s="20" t="s">
        <v>225</v>
      </c>
      <c r="D85" s="13">
        <v>3900000</v>
      </c>
      <c r="E85" s="22">
        <v>3351150.17</v>
      </c>
      <c r="F85" s="13">
        <v>278759</v>
      </c>
      <c r="G85" s="22">
        <v>243917.98</v>
      </c>
      <c r="H85" s="13">
        <f t="shared" si="2"/>
        <v>34841.01999999999</v>
      </c>
      <c r="I85" s="22">
        <v>34841</v>
      </c>
      <c r="J85" s="20"/>
    </row>
    <row r="86" spans="1:10" ht="15.4" hidden="1" customHeight="1" x14ac:dyDescent="0.25">
      <c r="A86" s="1"/>
      <c r="B86" s="16" t="s">
        <v>110</v>
      </c>
      <c r="C86" s="20" t="s">
        <v>111</v>
      </c>
      <c r="D86" s="13">
        <v>140000</v>
      </c>
      <c r="E86" s="22">
        <v>66119.820000000007</v>
      </c>
      <c r="F86" s="13">
        <v>0</v>
      </c>
      <c r="G86" s="22">
        <v>0</v>
      </c>
      <c r="H86" s="13">
        <f t="shared" si="2"/>
        <v>0</v>
      </c>
      <c r="I86" s="22"/>
      <c r="J86" s="20"/>
    </row>
    <row r="87" spans="1:10" ht="15.4" hidden="1" customHeight="1" x14ac:dyDescent="0.25">
      <c r="A87" s="1"/>
      <c r="B87" s="16" t="s">
        <v>112</v>
      </c>
      <c r="C87" s="20" t="s">
        <v>113</v>
      </c>
      <c r="D87" s="13">
        <v>133000</v>
      </c>
      <c r="E87" s="22">
        <v>0</v>
      </c>
      <c r="F87" s="13">
        <v>0</v>
      </c>
      <c r="G87" s="22">
        <v>0</v>
      </c>
      <c r="H87" s="13">
        <f t="shared" si="2"/>
        <v>0</v>
      </c>
      <c r="I87" s="22"/>
      <c r="J87" s="20"/>
    </row>
    <row r="88" spans="1:10" ht="15.4" hidden="1" customHeight="1" x14ac:dyDescent="0.25">
      <c r="A88" s="1"/>
      <c r="B88" s="16" t="s">
        <v>177</v>
      </c>
      <c r="C88" s="20" t="s">
        <v>178</v>
      </c>
      <c r="D88" s="13">
        <v>0</v>
      </c>
      <c r="E88" s="22">
        <v>206401.79</v>
      </c>
      <c r="F88" s="13">
        <v>0</v>
      </c>
      <c r="G88" s="22">
        <v>0</v>
      </c>
      <c r="H88" s="13">
        <f t="shared" si="2"/>
        <v>0</v>
      </c>
      <c r="I88" s="22"/>
      <c r="J88" s="20"/>
    </row>
    <row r="89" spans="1:10" ht="15.4" hidden="1" customHeight="1" x14ac:dyDescent="0.25">
      <c r="A89" s="1"/>
      <c r="B89" s="16" t="s">
        <v>114</v>
      </c>
      <c r="C89" s="20" t="s">
        <v>115</v>
      </c>
      <c r="D89" s="13">
        <v>0</v>
      </c>
      <c r="E89" s="22">
        <v>82536.97</v>
      </c>
      <c r="F89" s="13">
        <v>0</v>
      </c>
      <c r="G89" s="22">
        <v>0</v>
      </c>
      <c r="H89" s="13">
        <f t="shared" si="2"/>
        <v>0</v>
      </c>
      <c r="I89" s="22"/>
      <c r="J89" s="20"/>
    </row>
    <row r="90" spans="1:10" ht="15.4" hidden="1" customHeight="1" x14ac:dyDescent="0.25">
      <c r="A90" s="1"/>
      <c r="B90" s="16" t="s">
        <v>116</v>
      </c>
      <c r="C90" s="20" t="s">
        <v>117</v>
      </c>
      <c r="D90" s="13">
        <v>0</v>
      </c>
      <c r="E90" s="22">
        <v>31035.25</v>
      </c>
      <c r="F90" s="13">
        <v>0</v>
      </c>
      <c r="G90" s="22">
        <v>0</v>
      </c>
      <c r="H90" s="13">
        <f t="shared" si="2"/>
        <v>0</v>
      </c>
      <c r="I90" s="22"/>
      <c r="J90" s="20"/>
    </row>
    <row r="91" spans="1:10" ht="15.4" hidden="1" customHeight="1" x14ac:dyDescent="0.25">
      <c r="A91" s="1"/>
      <c r="B91" s="16" t="s">
        <v>179</v>
      </c>
      <c r="C91" s="20" t="s">
        <v>180</v>
      </c>
      <c r="D91" s="13">
        <v>211025</v>
      </c>
      <c r="E91" s="22">
        <v>211025</v>
      </c>
      <c r="F91" s="13">
        <v>0</v>
      </c>
      <c r="G91" s="22">
        <v>0</v>
      </c>
      <c r="H91" s="13">
        <f t="shared" si="2"/>
        <v>0</v>
      </c>
      <c r="I91" s="22"/>
      <c r="J91" s="20"/>
    </row>
    <row r="92" spans="1:10" ht="15.4" hidden="1" customHeight="1" x14ac:dyDescent="0.25">
      <c r="A92" s="1"/>
      <c r="B92" s="16" t="s">
        <v>181</v>
      </c>
      <c r="C92" s="20" t="s">
        <v>182</v>
      </c>
      <c r="D92" s="13">
        <v>1600000</v>
      </c>
      <c r="E92" s="22">
        <v>0</v>
      </c>
      <c r="F92" s="13">
        <v>0</v>
      </c>
      <c r="G92" s="22">
        <v>0</v>
      </c>
      <c r="H92" s="13">
        <f t="shared" si="2"/>
        <v>0</v>
      </c>
      <c r="I92" s="22"/>
      <c r="J92" s="20"/>
    </row>
    <row r="93" spans="1:10" ht="15.4" hidden="1" customHeight="1" x14ac:dyDescent="0.25">
      <c r="A93" s="1"/>
      <c r="B93" s="16" t="s">
        <v>118</v>
      </c>
      <c r="C93" s="20" t="s">
        <v>183</v>
      </c>
      <c r="D93" s="13">
        <v>0</v>
      </c>
      <c r="E93" s="22">
        <v>21315.8</v>
      </c>
      <c r="F93" s="13">
        <v>0</v>
      </c>
      <c r="G93" s="22">
        <v>0</v>
      </c>
      <c r="H93" s="13">
        <f t="shared" si="2"/>
        <v>0</v>
      </c>
      <c r="I93" s="22"/>
      <c r="J93" s="20"/>
    </row>
    <row r="94" spans="1:10" ht="15.4" hidden="1" customHeight="1" x14ac:dyDescent="0.25">
      <c r="A94" s="1"/>
      <c r="B94" s="16" t="s">
        <v>119</v>
      </c>
      <c r="C94" s="20" t="s">
        <v>120</v>
      </c>
      <c r="D94" s="13">
        <v>0</v>
      </c>
      <c r="E94" s="22">
        <v>66083.100000000006</v>
      </c>
      <c r="F94" s="13">
        <v>0</v>
      </c>
      <c r="G94" s="22">
        <v>0</v>
      </c>
      <c r="H94" s="13">
        <f t="shared" si="2"/>
        <v>0</v>
      </c>
      <c r="I94" s="22"/>
      <c r="J94" s="20"/>
    </row>
    <row r="95" spans="1:10" ht="15.4" hidden="1" customHeight="1" x14ac:dyDescent="0.25">
      <c r="A95" s="1"/>
      <c r="B95" s="16" t="s">
        <v>121</v>
      </c>
      <c r="C95" s="20" t="s">
        <v>184</v>
      </c>
      <c r="D95" s="13">
        <v>2820006</v>
      </c>
      <c r="E95" s="22">
        <v>903017.58</v>
      </c>
      <c r="F95" s="13">
        <v>0</v>
      </c>
      <c r="G95" s="22">
        <v>0</v>
      </c>
      <c r="H95" s="13">
        <f t="shared" si="2"/>
        <v>0</v>
      </c>
      <c r="I95" s="22"/>
      <c r="J95" s="20"/>
    </row>
    <row r="96" spans="1:10" ht="15.4" hidden="1" customHeight="1" x14ac:dyDescent="0.25">
      <c r="A96" s="1"/>
      <c r="B96" s="17" t="s">
        <v>185</v>
      </c>
      <c r="C96" s="20" t="s">
        <v>186</v>
      </c>
      <c r="D96" s="13">
        <v>0</v>
      </c>
      <c r="E96" s="22">
        <v>0</v>
      </c>
      <c r="F96" s="13">
        <v>0</v>
      </c>
      <c r="G96" s="22">
        <v>0</v>
      </c>
      <c r="H96" s="13">
        <f t="shared" si="2"/>
        <v>0</v>
      </c>
      <c r="I96" s="22"/>
      <c r="J96" s="20"/>
    </row>
    <row r="97" spans="1:11" ht="15.4" customHeight="1" x14ac:dyDescent="0.25">
      <c r="A97" s="1"/>
      <c r="B97" s="17" t="s">
        <v>187</v>
      </c>
      <c r="C97" s="20" t="s">
        <v>188</v>
      </c>
      <c r="D97" s="13">
        <v>315000</v>
      </c>
      <c r="E97" s="22">
        <v>810613.04</v>
      </c>
      <c r="F97" s="13">
        <v>700000</v>
      </c>
      <c r="G97" s="22">
        <v>627375.52</v>
      </c>
      <c r="H97" s="30">
        <f t="shared" si="2"/>
        <v>72624.479999999981</v>
      </c>
      <c r="I97" s="22">
        <v>72624</v>
      </c>
      <c r="J97" s="20"/>
      <c r="K97" s="71"/>
    </row>
    <row r="98" spans="1:11" ht="15.4" hidden="1" customHeight="1" x14ac:dyDescent="0.25">
      <c r="A98" s="1"/>
      <c r="B98" s="31" t="s">
        <v>122</v>
      </c>
      <c r="C98" s="20" t="s">
        <v>189</v>
      </c>
      <c r="D98" s="13">
        <v>0</v>
      </c>
      <c r="E98" s="22">
        <v>0</v>
      </c>
      <c r="F98" s="13">
        <v>0</v>
      </c>
      <c r="G98" s="22">
        <v>0</v>
      </c>
      <c r="H98" s="30">
        <f t="shared" si="2"/>
        <v>0</v>
      </c>
      <c r="I98" s="22"/>
      <c r="J98" s="20"/>
      <c r="K98" s="71"/>
    </row>
    <row r="99" spans="1:11" ht="15.4" customHeight="1" x14ac:dyDescent="0.25">
      <c r="A99" s="1"/>
      <c r="B99" s="31" t="s">
        <v>190</v>
      </c>
      <c r="C99" s="20" t="s">
        <v>191</v>
      </c>
      <c r="D99" s="13">
        <v>900000</v>
      </c>
      <c r="E99" s="22">
        <v>925324.78</v>
      </c>
      <c r="F99" s="13">
        <v>900000</v>
      </c>
      <c r="G99" s="22">
        <v>925324.78</v>
      </c>
      <c r="H99" s="78">
        <f t="shared" si="2"/>
        <v>-25324.780000000028</v>
      </c>
      <c r="I99" s="22">
        <v>-25325</v>
      </c>
      <c r="J99" s="20"/>
      <c r="K99" s="71"/>
    </row>
    <row r="100" spans="1:11" ht="15.4" customHeight="1" x14ac:dyDescent="0.25">
      <c r="A100" s="1"/>
      <c r="B100" s="14"/>
      <c r="C100" s="19"/>
      <c r="D100" s="15"/>
      <c r="E100" s="19"/>
      <c r="F100" s="15"/>
      <c r="G100" s="19"/>
      <c r="H100" s="14"/>
      <c r="I100" s="19"/>
      <c r="J100" s="19"/>
      <c r="K100" s="71"/>
    </row>
    <row r="101" spans="1:11" ht="15.4" customHeight="1" x14ac:dyDescent="0.25">
      <c r="A101" s="1"/>
      <c r="B101" s="18" t="s">
        <v>222</v>
      </c>
      <c r="C101" s="23" t="s">
        <v>223</v>
      </c>
      <c r="D101" s="28">
        <f t="shared" ref="D101:I101" si="3">SUM(D6:D100)</f>
        <v>107487926</v>
      </c>
      <c r="E101" s="29">
        <f t="shared" si="3"/>
        <v>64612056.619999997</v>
      </c>
      <c r="F101" s="28">
        <f t="shared" si="3"/>
        <v>7165093</v>
      </c>
      <c r="G101" s="29">
        <f t="shared" si="3"/>
        <v>4286396.83</v>
      </c>
      <c r="H101" s="28">
        <f t="shared" si="3"/>
        <v>2878696.17</v>
      </c>
      <c r="I101" s="29">
        <f t="shared" si="3"/>
        <v>2878696</v>
      </c>
      <c r="J101" s="23"/>
    </row>
    <row r="102" spans="1:11" ht="15.4" customHeight="1" x14ac:dyDescent="0.25">
      <c r="A102" s="1"/>
      <c r="B102" s="2"/>
      <c r="C102" s="2"/>
      <c r="D102" s="13"/>
      <c r="E102" s="13"/>
      <c r="F102" s="13"/>
      <c r="G102" s="13"/>
      <c r="H102" s="13"/>
      <c r="I102" s="13"/>
      <c r="J102" s="2"/>
    </row>
    <row r="103" spans="1:11" ht="15.4" customHeight="1" x14ac:dyDescent="0.25">
      <c r="A103" s="1"/>
      <c r="B103" s="2"/>
      <c r="C103" s="2"/>
      <c r="D103" s="13"/>
      <c r="E103" s="13"/>
      <c r="F103" s="13"/>
      <c r="G103" s="13"/>
      <c r="H103" s="13"/>
      <c r="I103" s="13"/>
      <c r="J103" s="2"/>
    </row>
    <row r="104" spans="1:11" ht="15.4" customHeight="1" x14ac:dyDescent="0.25">
      <c r="A104" s="1"/>
      <c r="B104" s="2"/>
      <c r="C104" s="2"/>
      <c r="D104" s="13"/>
      <c r="E104" s="13"/>
      <c r="F104" s="13"/>
      <c r="G104" s="13"/>
      <c r="H104" s="13"/>
      <c r="I104" s="13"/>
      <c r="J104" s="2"/>
    </row>
    <row r="105" spans="1:11" ht="15.4" customHeight="1" x14ac:dyDescent="0.25">
      <c r="A105" s="1"/>
      <c r="B105" s="2"/>
      <c r="C105" s="2"/>
      <c r="D105" s="13"/>
      <c r="E105" s="13"/>
      <c r="F105" s="13"/>
      <c r="G105" s="13"/>
      <c r="H105" s="13"/>
      <c r="I105" s="13"/>
      <c r="J105" s="2"/>
    </row>
    <row r="106" spans="1:11" ht="15.4" customHeight="1" x14ac:dyDescent="0.25">
      <c r="A106" s="1"/>
      <c r="B106" s="2"/>
      <c r="C106" s="2"/>
      <c r="D106" s="13"/>
      <c r="E106" s="13"/>
      <c r="F106" s="13"/>
      <c r="G106" s="13"/>
      <c r="H106" s="13"/>
      <c r="I106" s="13"/>
      <c r="J106" s="2"/>
    </row>
    <row r="107" spans="1:11" ht="15.4" customHeight="1" x14ac:dyDescent="0.25">
      <c r="A107" s="1"/>
      <c r="B107" s="2"/>
      <c r="C107" s="2"/>
      <c r="D107" s="13"/>
      <c r="E107" s="13"/>
      <c r="F107" s="13"/>
      <c r="G107" s="13"/>
      <c r="H107" s="13"/>
      <c r="I107" s="13"/>
      <c r="J107" s="2"/>
    </row>
    <row r="108" spans="1:11" ht="15.4" customHeight="1" x14ac:dyDescent="0.25">
      <c r="A108" s="1"/>
      <c r="B108" s="2"/>
      <c r="C108" s="2"/>
      <c r="D108" s="13"/>
      <c r="E108" s="13"/>
      <c r="F108" s="13"/>
      <c r="G108" s="13"/>
      <c r="H108" s="13"/>
      <c r="I108" s="13"/>
      <c r="J108" s="2"/>
    </row>
    <row r="109" spans="1:11" ht="15.4" customHeight="1" x14ac:dyDescent="0.25">
      <c r="A109" s="1"/>
      <c r="B109" s="2"/>
      <c r="C109" s="2"/>
      <c r="D109" s="13"/>
      <c r="E109" s="13"/>
      <c r="F109" s="13"/>
      <c r="G109" s="13"/>
      <c r="H109" s="13"/>
      <c r="I109" s="13"/>
      <c r="J109" s="2"/>
    </row>
    <row r="110" spans="1:11" ht="15.4" customHeight="1" x14ac:dyDescent="0.25">
      <c r="A110" s="1"/>
      <c r="B110" s="2"/>
      <c r="C110" s="2"/>
      <c r="D110" s="13"/>
      <c r="E110" s="13"/>
      <c r="F110" s="13"/>
      <c r="G110" s="13"/>
      <c r="H110" s="13"/>
      <c r="I110" s="13"/>
      <c r="J110" s="2"/>
    </row>
    <row r="111" spans="1:11" ht="15.4" customHeight="1" x14ac:dyDescent="0.25">
      <c r="B111" s="38" t="s">
        <v>219</v>
      </c>
      <c r="C111" s="38"/>
      <c r="D111" s="39"/>
      <c r="E111" s="39"/>
      <c r="F111" s="39"/>
      <c r="G111" s="39"/>
      <c r="H111" s="39"/>
      <c r="I111" s="39"/>
      <c r="J111" s="37"/>
    </row>
    <row r="112" spans="1:11" ht="15.4" customHeight="1" x14ac:dyDescent="0.25">
      <c r="B112" s="40" t="s">
        <v>197</v>
      </c>
      <c r="C112" s="40"/>
      <c r="D112" s="40"/>
      <c r="E112" s="40"/>
      <c r="F112" s="40"/>
      <c r="G112" s="40"/>
      <c r="H112" s="40"/>
      <c r="I112" s="40"/>
      <c r="J112" s="37"/>
    </row>
    <row r="113" spans="2:10" ht="15.4" customHeight="1" x14ac:dyDescent="0.25">
      <c r="B113" s="41" t="s">
        <v>198</v>
      </c>
      <c r="C113" s="41"/>
      <c r="D113" s="61"/>
      <c r="E113" s="42"/>
      <c r="F113" s="43" t="s">
        <v>199</v>
      </c>
      <c r="G113" s="43" t="s">
        <v>200</v>
      </c>
      <c r="H113" s="65" t="s">
        <v>201</v>
      </c>
      <c r="I113" s="65" t="s">
        <v>224</v>
      </c>
      <c r="J113" s="37"/>
    </row>
    <row r="114" spans="2:10" ht="15.4" customHeight="1" x14ac:dyDescent="0.25">
      <c r="B114" s="44" t="s">
        <v>26</v>
      </c>
      <c r="C114" s="66" t="s">
        <v>202</v>
      </c>
      <c r="D114" s="45"/>
      <c r="E114" s="61"/>
      <c r="F114" s="46">
        <v>-860403</v>
      </c>
      <c r="G114" s="70">
        <v>-237048</v>
      </c>
      <c r="H114" s="25">
        <f t="shared" ref="H114:H129" si="4">SUM(F114-G114)</f>
        <v>-623355</v>
      </c>
      <c r="I114" s="22">
        <v>-623355</v>
      </c>
      <c r="J114" s="37"/>
    </row>
    <row r="115" spans="2:10" ht="15.4" customHeight="1" x14ac:dyDescent="0.25">
      <c r="B115" s="47" t="s">
        <v>48</v>
      </c>
      <c r="C115" s="67" t="s">
        <v>203</v>
      </c>
      <c r="D115" s="48"/>
      <c r="E115" s="69"/>
      <c r="F115" s="49">
        <v>-724310</v>
      </c>
      <c r="G115" s="63">
        <v>95526</v>
      </c>
      <c r="H115" s="22">
        <f t="shared" si="4"/>
        <v>-819836</v>
      </c>
      <c r="I115" s="22">
        <v>-819836</v>
      </c>
      <c r="J115" s="37"/>
    </row>
    <row r="116" spans="2:10" ht="15.4" customHeight="1" x14ac:dyDescent="0.25">
      <c r="B116" s="47" t="s">
        <v>82</v>
      </c>
      <c r="C116" s="67" t="s">
        <v>204</v>
      </c>
      <c r="D116" s="48"/>
      <c r="E116" s="69"/>
      <c r="F116" s="50">
        <v>-591703</v>
      </c>
      <c r="G116" s="48">
        <v>0</v>
      </c>
      <c r="H116" s="22">
        <f t="shared" si="4"/>
        <v>-591703</v>
      </c>
      <c r="I116" s="22">
        <v>-591703</v>
      </c>
      <c r="J116" s="37"/>
    </row>
    <row r="117" spans="2:10" ht="15.4" customHeight="1" x14ac:dyDescent="0.25">
      <c r="B117" s="47" t="s">
        <v>83</v>
      </c>
      <c r="C117" s="67" t="s">
        <v>205</v>
      </c>
      <c r="D117" s="48"/>
      <c r="E117" s="69"/>
      <c r="F117" s="50">
        <v>-318609</v>
      </c>
      <c r="G117" s="48">
        <v>0</v>
      </c>
      <c r="H117" s="22">
        <f t="shared" si="4"/>
        <v>-318609</v>
      </c>
      <c r="I117" s="22">
        <v>-318609</v>
      </c>
      <c r="J117" s="37"/>
    </row>
    <row r="118" spans="2:10" ht="15.4" customHeight="1" x14ac:dyDescent="0.25">
      <c r="B118" s="47" t="s">
        <v>85</v>
      </c>
      <c r="C118" s="67" t="s">
        <v>206</v>
      </c>
      <c r="D118" s="48"/>
      <c r="E118" s="69"/>
      <c r="F118" s="50">
        <v>-465955</v>
      </c>
      <c r="G118" s="48">
        <v>0</v>
      </c>
      <c r="H118" s="22">
        <f t="shared" si="4"/>
        <v>-465955</v>
      </c>
      <c r="I118" s="22">
        <v>-465955</v>
      </c>
      <c r="J118" s="37"/>
    </row>
    <row r="119" spans="2:10" ht="15.4" customHeight="1" x14ac:dyDescent="0.25">
      <c r="B119" s="47" t="s">
        <v>86</v>
      </c>
      <c r="C119" s="67" t="s">
        <v>207</v>
      </c>
      <c r="D119" s="48"/>
      <c r="E119" s="69"/>
      <c r="F119" s="50">
        <v>-185708</v>
      </c>
      <c r="G119" s="48">
        <v>0</v>
      </c>
      <c r="H119" s="22">
        <f t="shared" si="4"/>
        <v>-185708</v>
      </c>
      <c r="I119" s="22">
        <v>-185708</v>
      </c>
      <c r="J119" s="37"/>
    </row>
    <row r="120" spans="2:10" ht="15.4" customHeight="1" x14ac:dyDescent="0.25">
      <c r="B120" s="47" t="s">
        <v>87</v>
      </c>
      <c r="C120" s="67" t="s">
        <v>208</v>
      </c>
      <c r="D120" s="48"/>
      <c r="E120" s="69"/>
      <c r="F120" s="50">
        <v>-374160</v>
      </c>
      <c r="G120" s="48">
        <v>0</v>
      </c>
      <c r="H120" s="22">
        <f t="shared" si="4"/>
        <v>-374160</v>
      </c>
      <c r="I120" s="22">
        <v>-374160</v>
      </c>
      <c r="J120" s="37"/>
    </row>
    <row r="121" spans="2:10" ht="15.4" customHeight="1" x14ac:dyDescent="0.25">
      <c r="B121" s="47" t="s">
        <v>88</v>
      </c>
      <c r="C121" s="67" t="s">
        <v>209</v>
      </c>
      <c r="D121" s="48"/>
      <c r="E121" s="69"/>
      <c r="F121" s="50">
        <v>-955122</v>
      </c>
      <c r="G121" s="48">
        <v>-235168</v>
      </c>
      <c r="H121" s="22">
        <f t="shared" si="4"/>
        <v>-719954</v>
      </c>
      <c r="I121" s="22">
        <v>-719954</v>
      </c>
      <c r="J121" s="37"/>
    </row>
    <row r="122" spans="2:10" ht="15.4" customHeight="1" x14ac:dyDescent="0.25">
      <c r="B122" s="47" t="s">
        <v>92</v>
      </c>
      <c r="C122" s="67" t="s">
        <v>210</v>
      </c>
      <c r="D122" s="48"/>
      <c r="E122" s="69"/>
      <c r="F122" s="50">
        <v>-66902</v>
      </c>
      <c r="G122" s="48">
        <v>0</v>
      </c>
      <c r="H122" s="22">
        <f t="shared" si="4"/>
        <v>-66902</v>
      </c>
      <c r="I122" s="22">
        <v>-66902</v>
      </c>
      <c r="J122" s="37"/>
    </row>
    <row r="123" spans="2:10" ht="15.4" customHeight="1" x14ac:dyDescent="0.25">
      <c r="B123" s="47" t="s">
        <v>94</v>
      </c>
      <c r="C123" s="67" t="s">
        <v>211</v>
      </c>
      <c r="D123" s="48"/>
      <c r="E123" s="69"/>
      <c r="F123" s="50">
        <v>-4347</v>
      </c>
      <c r="G123" s="48">
        <v>0</v>
      </c>
      <c r="H123" s="22">
        <f t="shared" si="4"/>
        <v>-4347</v>
      </c>
      <c r="I123" s="22">
        <v>-4347</v>
      </c>
      <c r="J123" s="37"/>
    </row>
    <row r="124" spans="2:10" ht="15.4" customHeight="1" x14ac:dyDescent="0.25">
      <c r="B124" s="47" t="s">
        <v>95</v>
      </c>
      <c r="C124" s="67" t="s">
        <v>212</v>
      </c>
      <c r="D124" s="48"/>
      <c r="E124" s="69"/>
      <c r="F124" s="50">
        <v>-1853517</v>
      </c>
      <c r="G124" s="48">
        <v>-182975</v>
      </c>
      <c r="H124" s="22">
        <f t="shared" si="4"/>
        <v>-1670542</v>
      </c>
      <c r="I124" s="22">
        <v>-1670542</v>
      </c>
      <c r="J124" s="37"/>
    </row>
    <row r="125" spans="2:10" ht="15.4" customHeight="1" x14ac:dyDescent="0.25">
      <c r="B125" s="47" t="s">
        <v>96</v>
      </c>
      <c r="C125" s="67" t="s">
        <v>213</v>
      </c>
      <c r="D125" s="48"/>
      <c r="E125" s="69"/>
      <c r="F125" s="50">
        <v>-1182257</v>
      </c>
      <c r="G125" s="48">
        <v>0</v>
      </c>
      <c r="H125" s="22">
        <f t="shared" si="4"/>
        <v>-1182257</v>
      </c>
      <c r="I125" s="22">
        <v>-1182257</v>
      </c>
      <c r="J125" s="37"/>
    </row>
    <row r="126" spans="2:10" ht="15.4" customHeight="1" x14ac:dyDescent="0.25">
      <c r="B126" s="47" t="s">
        <v>97</v>
      </c>
      <c r="C126" s="67" t="s">
        <v>214</v>
      </c>
      <c r="D126" s="48"/>
      <c r="E126" s="69"/>
      <c r="F126" s="50">
        <v>114706</v>
      </c>
      <c r="G126" s="48">
        <v>-58092</v>
      </c>
      <c r="H126" s="22">
        <f t="shared" si="4"/>
        <v>172798</v>
      </c>
      <c r="I126" s="22">
        <v>172798</v>
      </c>
      <c r="J126" s="37"/>
    </row>
    <row r="127" spans="2:10" ht="15.4" customHeight="1" x14ac:dyDescent="0.25">
      <c r="B127" s="47" t="s">
        <v>100</v>
      </c>
      <c r="C127" s="67" t="s">
        <v>215</v>
      </c>
      <c r="D127" s="48"/>
      <c r="E127" s="69"/>
      <c r="F127" s="50">
        <v>48492</v>
      </c>
      <c r="G127" s="48">
        <v>0</v>
      </c>
      <c r="H127" s="22">
        <f t="shared" si="4"/>
        <v>48492</v>
      </c>
      <c r="I127" s="22">
        <v>48492</v>
      </c>
      <c r="J127" s="37"/>
    </row>
    <row r="128" spans="2:10" ht="15.4" customHeight="1" x14ac:dyDescent="0.25">
      <c r="B128" s="47" t="s">
        <v>102</v>
      </c>
      <c r="C128" s="62" t="s">
        <v>216</v>
      </c>
      <c r="D128" s="48"/>
      <c r="E128" s="48"/>
      <c r="F128" s="50">
        <v>-170136</v>
      </c>
      <c r="G128" s="48">
        <v>0</v>
      </c>
      <c r="H128" s="22">
        <f t="shared" si="4"/>
        <v>-170136</v>
      </c>
      <c r="I128" s="22">
        <v>-170136</v>
      </c>
      <c r="J128" s="37"/>
    </row>
    <row r="129" spans="2:10" ht="28.15" customHeight="1" x14ac:dyDescent="0.25">
      <c r="B129" s="51" t="s">
        <v>103</v>
      </c>
      <c r="C129" s="68" t="s">
        <v>221</v>
      </c>
      <c r="D129" s="53"/>
      <c r="E129" s="55"/>
      <c r="F129" s="54">
        <v>0</v>
      </c>
      <c r="G129" s="53">
        <v>245666</v>
      </c>
      <c r="H129" s="29">
        <f t="shared" si="4"/>
        <v>-245666</v>
      </c>
      <c r="I129" s="22">
        <v>-245666</v>
      </c>
      <c r="J129" s="37"/>
    </row>
    <row r="130" spans="2:10" ht="24" customHeight="1" x14ac:dyDescent="0.25">
      <c r="B130" s="52" t="s">
        <v>217</v>
      </c>
      <c r="C130" s="52" t="s">
        <v>198</v>
      </c>
      <c r="D130" s="53"/>
      <c r="E130" s="54"/>
      <c r="F130" s="54">
        <f>SUM(F114:F129)</f>
        <v>-7589931</v>
      </c>
      <c r="G130" s="54">
        <f t="shared" ref="G130:I130" si="5">SUM(G114:G129)</f>
        <v>-372091</v>
      </c>
      <c r="H130" s="54">
        <f t="shared" si="5"/>
        <v>-7217840</v>
      </c>
      <c r="I130" s="79">
        <f t="shared" si="5"/>
        <v>-7217840</v>
      </c>
      <c r="J130" s="37"/>
    </row>
    <row r="131" spans="2:10" ht="24" customHeight="1" x14ac:dyDescent="0.25">
      <c r="B131" s="62"/>
      <c r="C131" s="62"/>
      <c r="D131" s="48"/>
      <c r="E131" s="48"/>
      <c r="F131" s="48"/>
      <c r="G131" s="48"/>
      <c r="H131" s="48"/>
      <c r="I131" s="48"/>
      <c r="J131" s="37"/>
    </row>
    <row r="132" spans="2:10" ht="15.4" customHeight="1" thickBot="1" x14ac:dyDescent="0.3">
      <c r="B132" s="56"/>
      <c r="C132" s="57"/>
      <c r="D132" s="57"/>
      <c r="E132" s="57"/>
      <c r="F132" s="57"/>
      <c r="G132" s="57"/>
      <c r="H132" s="57"/>
      <c r="I132" s="57"/>
      <c r="J132" s="37"/>
    </row>
    <row r="133" spans="2:10" ht="24.6" customHeight="1" thickBot="1" x14ac:dyDescent="0.3">
      <c r="B133" s="76" t="s">
        <v>196</v>
      </c>
      <c r="C133" s="58" t="s">
        <v>218</v>
      </c>
      <c r="D133" s="59"/>
      <c r="E133" s="59"/>
      <c r="F133" s="60">
        <f>F101+F130</f>
        <v>-424838</v>
      </c>
      <c r="G133" s="60">
        <f>G101+G130</f>
        <v>3914305.83</v>
      </c>
      <c r="H133" s="60">
        <f>H101+H130</f>
        <v>-4339143.83</v>
      </c>
      <c r="I133" s="64"/>
      <c r="J133" s="37"/>
    </row>
    <row r="134" spans="2:10" ht="15.4" customHeight="1" x14ac:dyDescent="0.25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ht="15.4" customHeight="1" x14ac:dyDescent="0.25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ht="15.4" customHeight="1" x14ac:dyDescent="0.25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ht="15.4" customHeight="1" x14ac:dyDescent="0.25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ht="15.4" customHeight="1" x14ac:dyDescent="0.25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ht="15.4" customHeight="1" x14ac:dyDescent="0.25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ht="15.4" customHeight="1" x14ac:dyDescent="0.25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ht="15.4" customHeight="1" x14ac:dyDescent="0.25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ht="15.4" customHeight="1" x14ac:dyDescent="0.25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ht="15.4" customHeight="1" x14ac:dyDescent="0.25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ht="15.4" customHeight="1" x14ac:dyDescent="0.25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ht="15.4" customHeight="1" x14ac:dyDescent="0.25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ht="15.4" customHeight="1" x14ac:dyDescent="0.25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 ht="15.4" customHeight="1" x14ac:dyDescent="0.25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 ht="15.4" customHeight="1" x14ac:dyDescent="0.25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 ht="15.4" customHeight="1" x14ac:dyDescent="0.25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 ht="15.4" customHeight="1" x14ac:dyDescent="0.25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 ht="15.4" customHeight="1" x14ac:dyDescent="0.25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 ht="15.4" customHeight="1" x14ac:dyDescent="0.25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 ht="15.4" customHeight="1" x14ac:dyDescent="0.25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 ht="15.4" customHeight="1" x14ac:dyDescent="0.25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 ht="15.4" customHeight="1" x14ac:dyDescent="0.25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 ht="15.4" customHeight="1" x14ac:dyDescent="0.25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 ht="15.4" customHeight="1" x14ac:dyDescent="0.25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 ht="15.4" customHeight="1" x14ac:dyDescent="0.25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 ht="15.4" customHeight="1" x14ac:dyDescent="0.25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 ht="15.4" customHeight="1" x14ac:dyDescent="0.25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 ht="15.4" customHeight="1" x14ac:dyDescent="0.25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 ht="15.4" customHeight="1" x14ac:dyDescent="0.25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 ht="15.4" customHeight="1" x14ac:dyDescent="0.25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 ht="15.4" customHeight="1" x14ac:dyDescent="0.25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 ht="15.4" customHeight="1" x14ac:dyDescent="0.25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 ht="15.4" customHeight="1" x14ac:dyDescent="0.25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 ht="15.4" customHeight="1" x14ac:dyDescent="0.25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 ht="15.4" customHeight="1" x14ac:dyDescent="0.25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 ht="15.4" customHeight="1" x14ac:dyDescent="0.25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 ht="15.4" customHeight="1" x14ac:dyDescent="0.25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 ht="15.4" customHeight="1" x14ac:dyDescent="0.25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 ht="15.4" customHeight="1" x14ac:dyDescent="0.25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 ht="15.4" customHeight="1" x14ac:dyDescent="0.25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ht="15.4" customHeight="1" x14ac:dyDescent="0.25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 ht="15.4" customHeight="1" x14ac:dyDescent="0.25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 ht="15.4" customHeight="1" x14ac:dyDescent="0.25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 ht="15.4" customHeight="1" x14ac:dyDescent="0.25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 ht="15.4" customHeight="1" x14ac:dyDescent="0.25"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2:10" ht="15.4" customHeight="1" x14ac:dyDescent="0.25"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2:10" ht="15.4" customHeight="1" x14ac:dyDescent="0.25"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2:10" ht="15.4" customHeight="1" x14ac:dyDescent="0.25"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2:10" ht="15.4" customHeight="1" x14ac:dyDescent="0.25"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2:10" ht="15.4" customHeight="1" x14ac:dyDescent="0.25"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2:10" ht="15.4" customHeight="1" x14ac:dyDescent="0.25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2:10" ht="15.4" customHeight="1" x14ac:dyDescent="0.25"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2:10" ht="15.4" customHeight="1" x14ac:dyDescent="0.25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 ht="15.4" customHeight="1" x14ac:dyDescent="0.25"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2:10" ht="15.4" customHeight="1" x14ac:dyDescent="0.25"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2:10" ht="15.4" customHeight="1" x14ac:dyDescent="0.25"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2:10" ht="15.4" customHeight="1" x14ac:dyDescent="0.25"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2:10" ht="15.4" customHeight="1" x14ac:dyDescent="0.25"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2:10" ht="15.4" customHeight="1" x14ac:dyDescent="0.25"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2:10" ht="15.4" customHeight="1" x14ac:dyDescent="0.25"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2:10" ht="15.4" customHeight="1" x14ac:dyDescent="0.25"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2:10" ht="15.4" customHeight="1" x14ac:dyDescent="0.25"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2:10" ht="15.4" customHeight="1" x14ac:dyDescent="0.25"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2:10" ht="15.4" customHeight="1" x14ac:dyDescent="0.25"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2:10" ht="15.4" customHeight="1" x14ac:dyDescent="0.25"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2:10" ht="15.4" customHeight="1" x14ac:dyDescent="0.25"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2:10" ht="15.4" customHeight="1" x14ac:dyDescent="0.25"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2:10" ht="15.4" customHeight="1" x14ac:dyDescent="0.25"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2:10" ht="15.4" customHeight="1" x14ac:dyDescent="0.25"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2:10" ht="15.4" customHeight="1" x14ac:dyDescent="0.25"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2:10" ht="15.4" customHeight="1" x14ac:dyDescent="0.25"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2:10" ht="15.4" customHeight="1" x14ac:dyDescent="0.25"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2:10" ht="15.4" customHeight="1" x14ac:dyDescent="0.25"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2:10" ht="15.4" customHeight="1" x14ac:dyDescent="0.25"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2:10" ht="15.4" customHeight="1" x14ac:dyDescent="0.25"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2:10" ht="15.4" customHeight="1" x14ac:dyDescent="0.25"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2:10" ht="15.4" customHeight="1" x14ac:dyDescent="0.25"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2:10" ht="15.4" customHeight="1" x14ac:dyDescent="0.25"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2:10" ht="15.4" customHeight="1" x14ac:dyDescent="0.25"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2:10" ht="15.4" customHeight="1" x14ac:dyDescent="0.25"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2:10" ht="15.4" customHeight="1" x14ac:dyDescent="0.25"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2:10" ht="15.4" customHeight="1" x14ac:dyDescent="0.25"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2:10" ht="15.4" customHeight="1" x14ac:dyDescent="0.25"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2:10" ht="15.4" customHeight="1" x14ac:dyDescent="0.25"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2:10" ht="15.4" customHeight="1" x14ac:dyDescent="0.25"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2:10" ht="15.4" customHeight="1" x14ac:dyDescent="0.25"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2:10" ht="15.4" customHeight="1" x14ac:dyDescent="0.25"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2:10" ht="15.4" customHeight="1" x14ac:dyDescent="0.25"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2:10" ht="15.4" customHeight="1" x14ac:dyDescent="0.25"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2:10" ht="15.4" customHeight="1" x14ac:dyDescent="0.25"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2:10" ht="15.4" customHeight="1" x14ac:dyDescent="0.25"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2:10" ht="15.4" customHeight="1" x14ac:dyDescent="0.25"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2:10" ht="15.4" customHeight="1" x14ac:dyDescent="0.25"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2:10" ht="15.4" customHeight="1" x14ac:dyDescent="0.25"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2:10" ht="15.4" customHeight="1" x14ac:dyDescent="0.25"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2:10" ht="15.4" customHeight="1" x14ac:dyDescent="0.25"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2:10" ht="15.4" customHeight="1" x14ac:dyDescent="0.25"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2:10" ht="15.4" customHeight="1" x14ac:dyDescent="0.25"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2:10" ht="15.4" customHeight="1" x14ac:dyDescent="0.25"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2:10" ht="15.4" customHeight="1" x14ac:dyDescent="0.25"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2:10" ht="15.4" customHeight="1" x14ac:dyDescent="0.25"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2:10" ht="15.4" customHeight="1" x14ac:dyDescent="0.25"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2:10" ht="15.4" customHeight="1" x14ac:dyDescent="0.25"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2:10" ht="15.4" customHeight="1" x14ac:dyDescent="0.25"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2:10" ht="15.4" customHeight="1" x14ac:dyDescent="0.25"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2:10" ht="15.4" customHeight="1" x14ac:dyDescent="0.25"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2:10" ht="15.4" customHeight="1" x14ac:dyDescent="0.25"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2:10" ht="15.4" customHeight="1" x14ac:dyDescent="0.25"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2:10" ht="15.4" customHeight="1" x14ac:dyDescent="0.25"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2:10" ht="15.4" customHeight="1" x14ac:dyDescent="0.25"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2:10" ht="15.4" customHeight="1" x14ac:dyDescent="0.25"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2:10" ht="15.4" customHeight="1" x14ac:dyDescent="0.25"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2:10" ht="15.4" customHeight="1" x14ac:dyDescent="0.25"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2:10" ht="15.4" customHeight="1" x14ac:dyDescent="0.25"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2:10" ht="15.4" customHeight="1" x14ac:dyDescent="0.25"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2:10" ht="15.4" customHeight="1" x14ac:dyDescent="0.25"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2:10" ht="15.4" customHeight="1" x14ac:dyDescent="0.25"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2:10" ht="15.4" customHeight="1" x14ac:dyDescent="0.25"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2:10" ht="15.4" customHeight="1" x14ac:dyDescent="0.25"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2:10" ht="15.4" customHeight="1" x14ac:dyDescent="0.25"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2:10" ht="15.4" customHeight="1" x14ac:dyDescent="0.25"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2:10" ht="15.4" customHeight="1" x14ac:dyDescent="0.25"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2:10" ht="15.4" customHeight="1" x14ac:dyDescent="0.25"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2:10" ht="15.4" customHeight="1" x14ac:dyDescent="0.25"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2:10" ht="15.4" customHeight="1" x14ac:dyDescent="0.25"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2:10" ht="15.4" customHeight="1" x14ac:dyDescent="0.25"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2:10" ht="15.4" customHeight="1" x14ac:dyDescent="0.25"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2:10" ht="15.4" customHeight="1" x14ac:dyDescent="0.25"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2:10" ht="15.4" customHeight="1" x14ac:dyDescent="0.25"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2:10" ht="15.4" customHeight="1" x14ac:dyDescent="0.25"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2:10" ht="15.4" customHeight="1" x14ac:dyDescent="0.25"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2:10" ht="15.4" customHeight="1" x14ac:dyDescent="0.25"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2:10" ht="15.4" customHeight="1" x14ac:dyDescent="0.25"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2:10" ht="15.4" customHeight="1" x14ac:dyDescent="0.25"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2:10" ht="15.4" customHeight="1" x14ac:dyDescent="0.25"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2:10" ht="15.4" customHeight="1" x14ac:dyDescent="0.25"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2:10" ht="15.4" customHeight="1" x14ac:dyDescent="0.25"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2:10" ht="15.4" customHeight="1" x14ac:dyDescent="0.25"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2:10" ht="15.4" customHeight="1" x14ac:dyDescent="0.25"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2:10" ht="15.4" customHeight="1" x14ac:dyDescent="0.25"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2:10" ht="15.4" customHeight="1" x14ac:dyDescent="0.25"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2:10" ht="15.4" customHeight="1" x14ac:dyDescent="0.25"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2:10" ht="15.4" customHeight="1" x14ac:dyDescent="0.25"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2:10" ht="15.4" customHeight="1" x14ac:dyDescent="0.25"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2:10" ht="15.4" customHeight="1" x14ac:dyDescent="0.25"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2:10" ht="15.4" customHeight="1" x14ac:dyDescent="0.25"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2:10" ht="15.4" customHeight="1" x14ac:dyDescent="0.25"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2:10" ht="15.4" customHeight="1" x14ac:dyDescent="0.25"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2:10" ht="15.4" customHeight="1" x14ac:dyDescent="0.25"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2:10" ht="15.4" customHeight="1" x14ac:dyDescent="0.25"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2:10" ht="15.4" customHeight="1" x14ac:dyDescent="0.25"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2:10" ht="15.4" customHeight="1" x14ac:dyDescent="0.25"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2:10" ht="15.4" customHeight="1" x14ac:dyDescent="0.25"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2:10" ht="15.4" customHeight="1" x14ac:dyDescent="0.25"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2:10" ht="15.4" customHeight="1" x14ac:dyDescent="0.25"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2:10" ht="15.4" customHeight="1" x14ac:dyDescent="0.25"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2:10" ht="15.4" customHeight="1" x14ac:dyDescent="0.25"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2:10" ht="15.4" customHeight="1" x14ac:dyDescent="0.25"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2:10" ht="15.4" customHeight="1" x14ac:dyDescent="0.25"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2:10" ht="15.4" customHeight="1" x14ac:dyDescent="0.25"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2:10" ht="15.4" customHeight="1" x14ac:dyDescent="0.25"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2:10" ht="15.4" customHeight="1" x14ac:dyDescent="0.25"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2:10" ht="15.4" customHeight="1" x14ac:dyDescent="0.25"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2:10" ht="15.4" customHeight="1" x14ac:dyDescent="0.25"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2:10" ht="15.4" customHeight="1" x14ac:dyDescent="0.25"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2:10" ht="15.4" customHeight="1" x14ac:dyDescent="0.25"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2:10" ht="15.4" customHeight="1" x14ac:dyDescent="0.25"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2:10" ht="15.4" customHeight="1" x14ac:dyDescent="0.25"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2:10" ht="15.4" customHeight="1" x14ac:dyDescent="0.25"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2:10" ht="15.4" customHeight="1" x14ac:dyDescent="0.25"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2:10" ht="15.4" customHeight="1" x14ac:dyDescent="0.25"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2:10" ht="15.4" customHeight="1" x14ac:dyDescent="0.25"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2:10" ht="15.4" customHeight="1" x14ac:dyDescent="0.25"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2:10" ht="15.4" customHeight="1" x14ac:dyDescent="0.25"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2:10" ht="15.4" customHeight="1" x14ac:dyDescent="0.25"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2:10" ht="15.4" customHeight="1" x14ac:dyDescent="0.25"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2:10" ht="15.4" customHeight="1" x14ac:dyDescent="0.25"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2:10" ht="15.4" customHeight="1" x14ac:dyDescent="0.25"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2:10" ht="15.4" customHeight="1" x14ac:dyDescent="0.25"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2:10" ht="15.4" customHeight="1" x14ac:dyDescent="0.25"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2:10" ht="15.4" customHeight="1" x14ac:dyDescent="0.25"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2:10" ht="15.4" customHeight="1" x14ac:dyDescent="0.25"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2:10" ht="15.4" customHeight="1" x14ac:dyDescent="0.25"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2:10" ht="15.4" customHeight="1" x14ac:dyDescent="0.25"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2:10" ht="15.4" customHeight="1" x14ac:dyDescent="0.25"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2:10" ht="15.4" customHeight="1" x14ac:dyDescent="0.25"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2:10" ht="15.4" customHeight="1" x14ac:dyDescent="0.25"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2:10" ht="15.4" customHeight="1" x14ac:dyDescent="0.25"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2:10" ht="15.4" customHeight="1" x14ac:dyDescent="0.25"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2:10" ht="15.4" customHeight="1" x14ac:dyDescent="0.25"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2:10" ht="15.4" customHeight="1" x14ac:dyDescent="0.25"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2:10" ht="15.4" customHeight="1" x14ac:dyDescent="0.25"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2:10" ht="15.4" customHeight="1" x14ac:dyDescent="0.25"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2:10" ht="15.4" customHeight="1" x14ac:dyDescent="0.25"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2:10" ht="15.4" customHeight="1" x14ac:dyDescent="0.25"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2:10" ht="15.4" customHeight="1" x14ac:dyDescent="0.25"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2:10" ht="15.4" customHeight="1" x14ac:dyDescent="0.25"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2:10" ht="15.4" customHeight="1" x14ac:dyDescent="0.25"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2:10" ht="15.4" customHeight="1" x14ac:dyDescent="0.25"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2:10" ht="15.4" customHeight="1" x14ac:dyDescent="0.25"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2:10" ht="15.4" customHeight="1" x14ac:dyDescent="0.25"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2:10" ht="15.4" customHeight="1" x14ac:dyDescent="0.25"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2:10" ht="15.4" customHeight="1" x14ac:dyDescent="0.25"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2:10" ht="15.4" customHeight="1" x14ac:dyDescent="0.25"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2:10" ht="15.4" customHeight="1" x14ac:dyDescent="0.25"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2:10" ht="15.4" customHeight="1" x14ac:dyDescent="0.25"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2:10" ht="15.4" customHeight="1" x14ac:dyDescent="0.25"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2:10" ht="15.4" customHeight="1" x14ac:dyDescent="0.25"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2:10" ht="15.4" customHeight="1" x14ac:dyDescent="0.25"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2:10" ht="15.4" customHeight="1" x14ac:dyDescent="0.25"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2:10" ht="15.4" customHeight="1" x14ac:dyDescent="0.25"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2:10" ht="15.4" customHeight="1" x14ac:dyDescent="0.25"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2:10" ht="15.4" customHeight="1" x14ac:dyDescent="0.25"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2:10" ht="15.4" customHeight="1" x14ac:dyDescent="0.25"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2:10" ht="15.4" customHeight="1" x14ac:dyDescent="0.25"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2:10" ht="15.4" customHeight="1" x14ac:dyDescent="0.25"/>
    <row r="350" spans="2:10" ht="15.4" customHeight="1" x14ac:dyDescent="0.25"/>
    <row r="351" spans="2:10" ht="15.4" customHeight="1" x14ac:dyDescent="0.25"/>
    <row r="352" spans="2:10" ht="15.4" customHeight="1" x14ac:dyDescent="0.25"/>
    <row r="353" ht="15.4" customHeight="1" x14ac:dyDescent="0.25"/>
    <row r="354" ht="15.4" customHeight="1" x14ac:dyDescent="0.25"/>
    <row r="355" ht="15.4" customHeight="1" x14ac:dyDescent="0.25"/>
    <row r="356" ht="15.4" customHeight="1" x14ac:dyDescent="0.25"/>
    <row r="357" ht="15.4" customHeight="1" x14ac:dyDescent="0.25"/>
    <row r="358" ht="15.4" customHeight="1" x14ac:dyDescent="0.25"/>
    <row r="359" ht="15.4" customHeight="1" x14ac:dyDescent="0.25"/>
    <row r="360" ht="15.4" customHeight="1" x14ac:dyDescent="0.25"/>
    <row r="361" ht="15.4" customHeight="1" x14ac:dyDescent="0.25"/>
    <row r="362" ht="15.4" customHeight="1" x14ac:dyDescent="0.25"/>
    <row r="363" ht="15.4" customHeight="1" x14ac:dyDescent="0.25"/>
    <row r="364" ht="15.4" customHeight="1" x14ac:dyDescent="0.25"/>
    <row r="365" ht="15.4" customHeight="1" x14ac:dyDescent="0.25"/>
    <row r="366" ht="15.4" customHeight="1" x14ac:dyDescent="0.25"/>
    <row r="367" ht="15.4" customHeight="1" x14ac:dyDescent="0.25"/>
    <row r="368" ht="15.4" customHeight="1" x14ac:dyDescent="0.25"/>
    <row r="369" ht="15.4" customHeight="1" x14ac:dyDescent="0.25"/>
    <row r="370" ht="15.4" customHeight="1" x14ac:dyDescent="0.25"/>
    <row r="371" ht="15.4" customHeight="1" x14ac:dyDescent="0.25"/>
    <row r="372" ht="15.4" customHeight="1" x14ac:dyDescent="0.25"/>
    <row r="373" ht="15.4" customHeight="1" x14ac:dyDescent="0.25"/>
    <row r="374" ht="15.4" customHeight="1" x14ac:dyDescent="0.25"/>
    <row r="375" ht="15.4" customHeight="1" x14ac:dyDescent="0.25"/>
    <row r="376" ht="15.4" customHeight="1" x14ac:dyDescent="0.25"/>
    <row r="377" ht="15.4" customHeight="1" x14ac:dyDescent="0.25"/>
    <row r="378" ht="15.4" customHeight="1" x14ac:dyDescent="0.25"/>
    <row r="379" ht="15.4" customHeight="1" x14ac:dyDescent="0.25"/>
    <row r="380" ht="15.4" customHeight="1" x14ac:dyDescent="0.25"/>
    <row r="381" ht="15.4" customHeight="1" x14ac:dyDescent="0.25"/>
    <row r="382" ht="15.4" customHeight="1" x14ac:dyDescent="0.25"/>
    <row r="383" ht="15.4" customHeight="1" x14ac:dyDescent="0.25"/>
    <row r="384" ht="15.4" customHeight="1" x14ac:dyDescent="0.25"/>
    <row r="385" ht="15.4" customHeight="1" x14ac:dyDescent="0.25"/>
    <row r="386" ht="15.4" customHeight="1" x14ac:dyDescent="0.25"/>
    <row r="387" ht="15.4" customHeight="1" x14ac:dyDescent="0.25"/>
    <row r="388" ht="15.4" customHeight="1" x14ac:dyDescent="0.25"/>
    <row r="389" ht="15.4" customHeight="1" x14ac:dyDescent="0.25"/>
    <row r="390" ht="15.4" customHeight="1" x14ac:dyDescent="0.25"/>
    <row r="391" ht="15.4" customHeight="1" x14ac:dyDescent="0.25"/>
    <row r="392" ht="15.4" customHeight="1" x14ac:dyDescent="0.25"/>
    <row r="393" ht="15.4" customHeight="1" x14ac:dyDescent="0.25"/>
    <row r="394" ht="15.4" customHeight="1" x14ac:dyDescent="0.25"/>
    <row r="395" ht="15.4" customHeight="1" x14ac:dyDescent="0.25"/>
    <row r="396" ht="15.4" customHeight="1" x14ac:dyDescent="0.25"/>
    <row r="397" ht="15.4" customHeight="1" x14ac:dyDescent="0.25"/>
    <row r="398" ht="15.4" customHeight="1" x14ac:dyDescent="0.25"/>
    <row r="399" ht="15.4" customHeight="1" x14ac:dyDescent="0.25"/>
    <row r="400" ht="15.4" customHeight="1" x14ac:dyDescent="0.25"/>
    <row r="401" ht="15.4" customHeight="1" x14ac:dyDescent="0.25"/>
    <row r="402" ht="15.4" customHeight="1" x14ac:dyDescent="0.25"/>
    <row r="403" ht="15.4" customHeight="1" x14ac:dyDescent="0.25"/>
    <row r="404" ht="15.4" customHeight="1" x14ac:dyDescent="0.25"/>
    <row r="405" ht="15.4" customHeight="1" x14ac:dyDescent="0.25"/>
    <row r="406" ht="15.4" customHeight="1" x14ac:dyDescent="0.25"/>
    <row r="407" ht="15.4" customHeight="1" x14ac:dyDescent="0.25"/>
    <row r="408" ht="15.4" customHeight="1" x14ac:dyDescent="0.25"/>
    <row r="409" ht="15.4" customHeight="1" x14ac:dyDescent="0.25"/>
    <row r="410" ht="15.4" customHeight="1" x14ac:dyDescent="0.25"/>
    <row r="411" ht="15.4" customHeight="1" x14ac:dyDescent="0.25"/>
    <row r="412" ht="15.4" customHeight="1" x14ac:dyDescent="0.25"/>
    <row r="413" ht="15.4" customHeight="1" x14ac:dyDescent="0.25"/>
    <row r="414" ht="15.4" customHeight="1" x14ac:dyDescent="0.25"/>
    <row r="415" ht="15.4" customHeight="1" x14ac:dyDescent="0.25"/>
    <row r="416" ht="15.4" customHeight="1" x14ac:dyDescent="0.25"/>
    <row r="417" ht="15.4" customHeight="1" x14ac:dyDescent="0.25"/>
    <row r="418" ht="15.4" customHeight="1" x14ac:dyDescent="0.25"/>
    <row r="419" ht="15.4" customHeight="1" x14ac:dyDescent="0.25"/>
    <row r="420" ht="15.4" customHeight="1" x14ac:dyDescent="0.25"/>
    <row r="421" ht="15.4" customHeight="1" x14ac:dyDescent="0.25"/>
    <row r="422" ht="15.4" customHeight="1" x14ac:dyDescent="0.25"/>
    <row r="423" ht="15.4" customHeight="1" x14ac:dyDescent="0.25"/>
    <row r="424" ht="15.4" customHeight="1" x14ac:dyDescent="0.25"/>
    <row r="425" ht="15.4" customHeight="1" x14ac:dyDescent="0.25"/>
    <row r="426" ht="15.4" customHeight="1" x14ac:dyDescent="0.25"/>
    <row r="427" ht="15.4" customHeight="1" x14ac:dyDescent="0.25"/>
    <row r="428" ht="15.4" customHeight="1" x14ac:dyDescent="0.25"/>
    <row r="429" ht="15.4" customHeight="1" x14ac:dyDescent="0.25"/>
    <row r="430" ht="15.4" customHeight="1" x14ac:dyDescent="0.25"/>
    <row r="431" ht="15.4" customHeight="1" x14ac:dyDescent="0.25"/>
    <row r="432" ht="15.4" customHeight="1" x14ac:dyDescent="0.25"/>
    <row r="433" ht="15.4" customHeight="1" x14ac:dyDescent="0.25"/>
    <row r="434" ht="15.4" customHeight="1" x14ac:dyDescent="0.25"/>
    <row r="435" ht="15.4" customHeight="1" x14ac:dyDescent="0.25"/>
    <row r="436" ht="15.4" customHeight="1" x14ac:dyDescent="0.25"/>
    <row r="437" ht="15.4" customHeight="1" x14ac:dyDescent="0.25"/>
    <row r="438" ht="15.4" customHeight="1" x14ac:dyDescent="0.25"/>
    <row r="439" ht="15.4" customHeight="1" x14ac:dyDescent="0.25"/>
    <row r="440" ht="15.4" customHeight="1" x14ac:dyDescent="0.25"/>
    <row r="441" ht="15.4" customHeight="1" x14ac:dyDescent="0.25"/>
    <row r="442" ht="15.4" customHeight="1" x14ac:dyDescent="0.25"/>
    <row r="443" ht="15.4" customHeight="1" x14ac:dyDescent="0.25"/>
    <row r="444" ht="15.4" customHeight="1" x14ac:dyDescent="0.25"/>
    <row r="445" ht="15.4" customHeight="1" x14ac:dyDescent="0.25"/>
    <row r="446" ht="15.4" customHeight="1" x14ac:dyDescent="0.25"/>
    <row r="447" ht="15.4" customHeight="1" x14ac:dyDescent="0.25"/>
    <row r="448" ht="15.4" customHeight="1" x14ac:dyDescent="0.25"/>
    <row r="449" ht="15.4" customHeight="1" x14ac:dyDescent="0.25"/>
    <row r="450" ht="15.4" customHeight="1" x14ac:dyDescent="0.25"/>
    <row r="451" ht="15.4" customHeight="1" x14ac:dyDescent="0.25"/>
    <row r="452" ht="15.4" customHeight="1" x14ac:dyDescent="0.25"/>
    <row r="453" ht="15.4" customHeight="1" x14ac:dyDescent="0.25"/>
    <row r="454" ht="15.4" customHeight="1" x14ac:dyDescent="0.25"/>
    <row r="455" ht="15.4" customHeight="1" x14ac:dyDescent="0.25"/>
    <row r="456" ht="15.4" customHeight="1" x14ac:dyDescent="0.25"/>
    <row r="457" ht="15.4" customHeight="1" x14ac:dyDescent="0.25"/>
    <row r="458" ht="15.4" customHeight="1" x14ac:dyDescent="0.25"/>
    <row r="459" ht="15.4" customHeight="1" x14ac:dyDescent="0.25"/>
    <row r="460" ht="15.4" customHeight="1" x14ac:dyDescent="0.25"/>
    <row r="461" ht="15.4" customHeight="1" x14ac:dyDescent="0.25"/>
    <row r="462" ht="15.4" customHeight="1" x14ac:dyDescent="0.25"/>
    <row r="463" ht="15.4" customHeight="1" x14ac:dyDescent="0.25"/>
    <row r="464" ht="15.4" customHeight="1" x14ac:dyDescent="0.25"/>
    <row r="465" ht="15.4" customHeight="1" x14ac:dyDescent="0.25"/>
    <row r="466" ht="15.4" customHeight="1" x14ac:dyDescent="0.25"/>
    <row r="467" ht="15.4" customHeight="1" x14ac:dyDescent="0.25"/>
    <row r="468" ht="15.4" customHeight="1" x14ac:dyDescent="0.25"/>
    <row r="469" ht="15.4" customHeight="1" x14ac:dyDescent="0.25"/>
    <row r="470" ht="15.4" customHeight="1" x14ac:dyDescent="0.25"/>
    <row r="471" ht="15.4" customHeight="1" x14ac:dyDescent="0.25"/>
    <row r="472" ht="15.4" customHeight="1" x14ac:dyDescent="0.25"/>
    <row r="473" ht="15.4" customHeight="1" x14ac:dyDescent="0.25"/>
    <row r="474" ht="15.4" customHeight="1" x14ac:dyDescent="0.25"/>
    <row r="475" ht="15.4" customHeight="1" x14ac:dyDescent="0.25"/>
    <row r="476" ht="15.4" customHeight="1" x14ac:dyDescent="0.25"/>
    <row r="477" ht="15.4" customHeight="1" x14ac:dyDescent="0.25"/>
    <row r="478" ht="15.4" customHeight="1" x14ac:dyDescent="0.25"/>
    <row r="479" ht="15.4" customHeight="1" x14ac:dyDescent="0.25"/>
    <row r="480" ht="15.4" customHeight="1" x14ac:dyDescent="0.25"/>
    <row r="481" ht="15.4" customHeight="1" x14ac:dyDescent="0.25"/>
    <row r="482" ht="15.4" customHeight="1" x14ac:dyDescent="0.25"/>
    <row r="483" ht="15.4" customHeight="1" x14ac:dyDescent="0.25"/>
    <row r="484" ht="15.4" customHeight="1" x14ac:dyDescent="0.25"/>
    <row r="485" ht="15.4" customHeight="1" x14ac:dyDescent="0.25"/>
    <row r="486" ht="15.4" customHeight="1" x14ac:dyDescent="0.25"/>
    <row r="487" ht="15.4" customHeight="1" x14ac:dyDescent="0.25"/>
    <row r="488" ht="15.4" customHeight="1" x14ac:dyDescent="0.25"/>
    <row r="489" ht="15.4" customHeight="1" x14ac:dyDescent="0.25"/>
    <row r="490" ht="15.4" customHeight="1" x14ac:dyDescent="0.25"/>
    <row r="491" ht="15.4" customHeight="1" x14ac:dyDescent="0.25"/>
    <row r="492" ht="15.4" customHeight="1" x14ac:dyDescent="0.25"/>
    <row r="493" ht="15.4" customHeight="1" x14ac:dyDescent="0.25"/>
    <row r="494" ht="15.4" customHeight="1" x14ac:dyDescent="0.25"/>
    <row r="495" ht="15.4" customHeight="1" x14ac:dyDescent="0.25"/>
    <row r="496" ht="15.4" customHeight="1" x14ac:dyDescent="0.25"/>
    <row r="497" ht="15.4" customHeight="1" x14ac:dyDescent="0.25"/>
    <row r="498" ht="15.4" customHeight="1" x14ac:dyDescent="0.25"/>
    <row r="499" ht="15.4" customHeight="1" x14ac:dyDescent="0.25"/>
  </sheetData>
  <pageMargins left="0.70866141732283472" right="0.31496062992125984" top="0.74803149606299213" bottom="0.74803149606299213" header="0.31496062992125984" footer="0.31496062992125984"/>
  <pageSetup paperSize="9" orientation="landscape" r:id="rId1"/>
  <headerFooter>
    <oddFooter>&amp;LSag 17-528 Dok. 35161/17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5</SortOrder>
    <MeetingStartDate xmlns="d08b57ff-b9b7-4581-975d-98f87b579a51">2017-03-09T08:00:00+00:00</MeetingStartDate>
    <EnclosureFileNumber xmlns="d08b57ff-b9b7-4581-975d-98f87b579a51">35161/17</EnclosureFileNumber>
    <AgendaId xmlns="d08b57ff-b9b7-4581-975d-98f87b579a51">6565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2446905</FusionId>
    <AgendaAccessLevelName xmlns="d08b57ff-b9b7-4581-975d-98f87b579a51">Åben</AgendaAccessLevelName>
    <UNC xmlns="d08b57ff-b9b7-4581-975d-98f87b579a51">2216316</UNC>
    <MeetingTitle xmlns="d08b57ff-b9b7-4581-975d-98f87b579a51">09-03-2017</MeetingTitle>
    <MeetingDateAndTime xmlns="d08b57ff-b9b7-4581-975d-98f87b579a51">09-03-2017 fra 09:00 - 12:00</MeetingDateAndTime>
    <MeetingEndDate xmlns="d08b57ff-b9b7-4581-975d-98f87b579a51">2017-03-09T11:00:00+00:00</MeetingEndDate>
    <PWDescription xmlns="d08b57ff-b9b7-4581-975d-98f87b579a51">Byggemodninger pr. 31.12.2016 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3F5165AD-81BE-42CA-AE65-4DA3E3126A9F}"/>
</file>

<file path=customXml/itemProps2.xml><?xml version="1.0" encoding="utf-8"?>
<ds:datastoreItem xmlns:ds="http://schemas.openxmlformats.org/officeDocument/2006/customXml" ds:itemID="{1CBE1A27-4D4A-4D32-97D3-42B993E2E035}"/>
</file>

<file path=customXml/itemProps3.xml><?xml version="1.0" encoding="utf-8"?>
<ds:datastoreItem xmlns:ds="http://schemas.openxmlformats.org/officeDocument/2006/customXml" ds:itemID="{142EBB80-50DC-4069-B5C3-071284A69E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Boligerhverv udstykning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UPT-09-03-2017 - Bilag 995.05 Regnskab 2016 - Byggemodninger</dc:title>
  <dc:creator>Anne Margrethe Kampmann</dc:creator>
  <cp:lastModifiedBy>Bjarne Fly</cp:lastModifiedBy>
  <cp:lastPrinted>2017-03-08T13:53:16Z</cp:lastPrinted>
  <dcterms:created xsi:type="dcterms:W3CDTF">2017-01-16T12:36:23Z</dcterms:created>
  <dcterms:modified xsi:type="dcterms:W3CDTF">2017-03-08T13:53:19Z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